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4551F41B-6CD3-415E-A216-5E99E37671FE}" xr6:coauthVersionLast="47" xr6:coauthVersionMax="47" xr10:uidLastSave="{00000000-0000-0000-0000-000000000000}"/>
  <workbookProtection workbookAlgorithmName="SHA-512" workbookHashValue="pveXTq5hq+X2+zV7MqghrFYjG1vox7JFWPxE4CDf1i4nlHJOjfeQaAtlP1k3/sHvtdFGXYDJpy2WYSRePx+xFQ==" workbookSaltValue="t2bQCiyjVBypUXBU+qM9nQ==" workbookSpinCount="100000" lockStructure="1"/>
  <bookViews>
    <workbookView xWindow="28680" yWindow="-120" windowWidth="29040" windowHeight="15720" tabRatio="871" xr2:uid="{00000000-000D-0000-FFFF-FFFF00000000}"/>
  </bookViews>
  <sheets>
    <sheet name="様式1 開講予定" sheetId="2" r:id="rId1"/>
    <sheet name="様式2 教育施設・教材・教育機器" sheetId="14" r:id="rId2"/>
    <sheet name="様式3　収支" sheetId="17" r:id="rId3"/>
    <sheet name="様式4　講師リスト" sheetId="45" r:id="rId4"/>
    <sheet name="様式5　担当科目講師の経歴" sheetId="43" r:id="rId5"/>
    <sheet name="様式6 提出資料一覧・チェックリスト（連絡票）" sheetId="16" r:id="rId6"/>
    <sheet name="Sheet3" sheetId="48" state="hidden" r:id="rId7"/>
    <sheet name="Sheet1" sheetId="47" state="hidden" r:id="rId8"/>
    <sheet name="Sheet2" sheetId="46" state="hidden" r:id="rId9"/>
  </sheets>
  <definedNames>
    <definedName name="CN">#REF!</definedName>
    <definedName name="CNS">#REF!</definedName>
    <definedName name="_xlnm.Print_Area" localSheetId="0">'様式1 開講予定'!$A$1:$C$20</definedName>
    <definedName name="_xlnm.Print_Area" localSheetId="1">'様式2 教育施設・教材・教育機器'!$A$1:$E$35</definedName>
    <definedName name="_xlnm.Print_Area" localSheetId="2">'様式3　収支'!$A$1:$C$27</definedName>
    <definedName name="_xlnm.Print_Area" localSheetId="3">'様式4　講師リスト'!$A$1:$R$36</definedName>
    <definedName name="_xlnm.Print_Area" localSheetId="5">'様式6 提出資料一覧・チェックリスト（連絡票）'!$A$1:$C$29</definedName>
    <definedName name="_xlnm.Print_Titles" localSheetId="2">'様式3　収支'!$4:$4</definedName>
    <definedName name="_xlnm.Print_Titles" localSheetId="3">'様式4　講師リスト'!$6:$6</definedName>
    <definedName name="該当">#REF!</definedName>
    <definedName name="学歴" localSheetId="3">#REF!</definedName>
    <definedName name="学歴">#REF!</definedName>
    <definedName name="教育歴" localSheetId="3">#REF!</definedName>
    <definedName name="教育歴">#REF!</definedName>
    <definedName name="教員区分">#REF!</definedName>
    <definedName name="施設種別">#REF!</definedName>
    <definedName name="実習方法">#REF!</definedName>
    <definedName name="常勤非常勤">#REF!</definedName>
    <definedName name="制度名">#REF!</definedName>
    <definedName name="単著共著">#REF!</definedName>
    <definedName name="特定施設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45" l="1"/>
  <c r="I28" i="45"/>
  <c r="I27" i="45"/>
  <c r="I26" i="45"/>
  <c r="I25" i="45"/>
  <c r="I24" i="45"/>
  <c r="I23" i="45"/>
  <c r="I22" i="45"/>
  <c r="I21" i="45"/>
  <c r="I20" i="45"/>
  <c r="I19" i="45"/>
  <c r="I18" i="45"/>
  <c r="I17" i="45"/>
  <c r="I16" i="45"/>
  <c r="I15" i="45"/>
  <c r="I14" i="45"/>
  <c r="I13" i="45"/>
  <c r="I12" i="45"/>
  <c r="I11" i="45"/>
  <c r="I10" i="45"/>
  <c r="I9" i="45"/>
  <c r="I8" i="45"/>
  <c r="I7" i="45"/>
  <c r="G29" i="45"/>
  <c r="G28" i="45"/>
  <c r="G27" i="45"/>
  <c r="G26" i="45"/>
  <c r="G25" i="45"/>
  <c r="G24" i="45"/>
  <c r="G23" i="45"/>
  <c r="G22" i="45"/>
  <c r="G21" i="45"/>
  <c r="G20" i="45"/>
  <c r="G19" i="45"/>
  <c r="G18" i="45"/>
  <c r="G17" i="45"/>
  <c r="G16" i="45"/>
  <c r="G15" i="45"/>
  <c r="G14" i="45"/>
  <c r="G13" i="45"/>
  <c r="G12" i="45"/>
  <c r="G11" i="45"/>
  <c r="G10" i="45"/>
  <c r="G9" i="45"/>
  <c r="G8" i="45"/>
  <c r="G7" i="45"/>
  <c r="B39" i="45" l="1"/>
  <c r="D10" i="17"/>
  <c r="D16" i="17"/>
  <c r="D17" i="17"/>
  <c r="D18" i="17"/>
  <c r="D19" i="17"/>
  <c r="D20" i="17"/>
  <c r="D21" i="17"/>
  <c r="D22" i="17"/>
  <c r="D23" i="17"/>
  <c r="D25" i="17"/>
  <c r="D26" i="17"/>
  <c r="D9" i="17"/>
  <c r="D7" i="17"/>
  <c r="C21" i="45" l="1"/>
  <c r="C20" i="45"/>
  <c r="C19" i="45"/>
  <c r="C18" i="45"/>
  <c r="C17" i="45"/>
  <c r="C16" i="45"/>
  <c r="C15" i="45"/>
  <c r="C14" i="45"/>
  <c r="C13" i="45"/>
  <c r="C12" i="45"/>
  <c r="C11" i="45"/>
  <c r="C10" i="45"/>
  <c r="C9" i="45"/>
  <c r="C8" i="45"/>
  <c r="C7" i="45"/>
  <c r="C29" i="45" l="1"/>
  <c r="B27" i="17" l="1"/>
  <c r="B11" i="17"/>
  <c r="C25" i="45" l="1"/>
  <c r="C28" i="45" l="1"/>
  <c r="C27" i="45"/>
  <c r="C26" i="45"/>
  <c r="C24" i="45"/>
  <c r="C23" i="45"/>
  <c r="C22" i="45"/>
</calcChain>
</file>

<file path=xl/sharedStrings.xml><?xml version="1.0" encoding="utf-8"?>
<sst xmlns="http://schemas.openxmlformats.org/spreadsheetml/2006/main" count="1241" uniqueCount="638">
  <si>
    <t>研修形式</t>
    <rPh sb="0" eb="2">
      <t>ケンシュウ</t>
    </rPh>
    <rPh sb="2" eb="4">
      <t>ケイシキ</t>
    </rPh>
    <phoneticPr fontId="1"/>
  </si>
  <si>
    <t>数</t>
    <rPh sb="0" eb="1">
      <t>カズ</t>
    </rPh>
    <phoneticPr fontId="1"/>
  </si>
  <si>
    <t>収容人数</t>
    <rPh sb="0" eb="2">
      <t>シュウヨウ</t>
    </rPh>
    <rPh sb="2" eb="4">
      <t>ニンズウ</t>
    </rPh>
    <phoneticPr fontId="1"/>
  </si>
  <si>
    <t>講義室</t>
    <rPh sb="0" eb="3">
      <t>コウギシツ</t>
    </rPh>
    <phoneticPr fontId="1"/>
  </si>
  <si>
    <t>演習室</t>
    <rPh sb="0" eb="2">
      <t>エンシュウ</t>
    </rPh>
    <rPh sb="2" eb="3">
      <t>シツ</t>
    </rPh>
    <phoneticPr fontId="1"/>
  </si>
  <si>
    <t>その他</t>
    <rPh sb="2" eb="3">
      <t>タ</t>
    </rPh>
    <phoneticPr fontId="1"/>
  </si>
  <si>
    <t>収入</t>
    <rPh sb="0" eb="2">
      <t>シュウニュウ</t>
    </rPh>
    <phoneticPr fontId="1"/>
  </si>
  <si>
    <t>科目名</t>
    <rPh sb="0" eb="3">
      <t>カモクメイ</t>
    </rPh>
    <phoneticPr fontId="1"/>
  </si>
  <si>
    <t>金額</t>
    <rPh sb="0" eb="2">
      <t>キンガク</t>
    </rPh>
    <phoneticPr fontId="1"/>
  </si>
  <si>
    <t>受講費</t>
    <rPh sb="0" eb="2">
      <t>ジュコウ</t>
    </rPh>
    <rPh sb="2" eb="3">
      <t>ヒ</t>
    </rPh>
    <phoneticPr fontId="1"/>
  </si>
  <si>
    <t>教材費</t>
    <rPh sb="0" eb="3">
      <t>キョウザイヒ</t>
    </rPh>
    <phoneticPr fontId="1"/>
  </si>
  <si>
    <t>合計金額</t>
    <rPh sb="0" eb="2">
      <t>ゴウケイ</t>
    </rPh>
    <rPh sb="2" eb="4">
      <t>キンガク</t>
    </rPh>
    <phoneticPr fontId="1"/>
  </si>
  <si>
    <t>旅費・交通費</t>
    <rPh sb="0" eb="2">
      <t>リョヒ</t>
    </rPh>
    <rPh sb="3" eb="6">
      <t>コウツウヒ</t>
    </rPh>
    <phoneticPr fontId="1"/>
  </si>
  <si>
    <t>氏名（漢字）</t>
    <rPh sb="3" eb="5">
      <t>カンジ</t>
    </rPh>
    <phoneticPr fontId="1"/>
  </si>
  <si>
    <t>正常な構造・機能と疾病の基礎</t>
  </si>
  <si>
    <t>医学的診断と治療介入</t>
  </si>
  <si>
    <t>理学療法介入の意義と理学療法士の役割</t>
  </si>
  <si>
    <t>疾患によって生じる障害とその評価および予後予測</t>
  </si>
  <si>
    <t>筋力評価の方法と筋力増強のメカニズム</t>
  </si>
  <si>
    <t>関節可動域制限の要因と治療手技</t>
  </si>
  <si>
    <t>運動器疼痛の評価と理学療法</t>
  </si>
  <si>
    <t>骨折・外傷後の治癒過程と理学療法</t>
  </si>
  <si>
    <t>変形性関節症の理学療法</t>
  </si>
  <si>
    <t>筋・腱・靱帯損傷後の外科的治療と理学療法</t>
  </si>
  <si>
    <t>末梢神経障害の理学療法</t>
  </si>
  <si>
    <t>自立支援や疾病管理の補助具．機器とその活用</t>
  </si>
  <si>
    <t>発症予防、重症化予防、再発予防</t>
  </si>
  <si>
    <t>患者・家族教育の意義とその方法</t>
  </si>
  <si>
    <t>社会資源の活用</t>
  </si>
  <si>
    <t>脳卒中後の運動機能障害に対する理学療法</t>
  </si>
  <si>
    <t>脳卒中後の高次脳機能障害に対する理学療法</t>
  </si>
  <si>
    <t>脳卒中後の活動・参加制限に対する理学療法</t>
  </si>
  <si>
    <t>早期離床と合併症予防のための急性期理学療法</t>
  </si>
  <si>
    <t>機能回復と日常生活活動自立に向けた回復期理学療法</t>
  </si>
  <si>
    <t>在宅生活の充実と社会参加促進のための生活期理学療法</t>
  </si>
  <si>
    <t>終末期における理学療法</t>
  </si>
  <si>
    <t>氏　名</t>
    <rPh sb="0" eb="1">
      <t>シ</t>
    </rPh>
    <rPh sb="2" eb="3">
      <t>メイ</t>
    </rPh>
    <phoneticPr fontId="7"/>
  </si>
  <si>
    <t>（西暦）年月</t>
    <rPh sb="1" eb="3">
      <t>セイレキ</t>
    </rPh>
    <rPh sb="4" eb="6">
      <t>ネンゲツ</t>
    </rPh>
    <phoneticPr fontId="7"/>
  </si>
  <si>
    <t>事　　　　　　　　　　項</t>
    <rPh sb="0" eb="1">
      <t>コト</t>
    </rPh>
    <rPh sb="11" eb="12">
      <t>コウ</t>
    </rPh>
    <phoneticPr fontId="7"/>
  </si>
  <si>
    <t>年</t>
    <rPh sb="0" eb="1">
      <t>ネン</t>
    </rPh>
    <phoneticPr fontId="7"/>
  </si>
  <si>
    <t>月</t>
    <rPh sb="0" eb="1">
      <t>ガツ</t>
    </rPh>
    <phoneticPr fontId="7"/>
  </si>
  <si>
    <t>月</t>
    <rPh sb="0" eb="1">
      <t>ゲツ</t>
    </rPh>
    <phoneticPr fontId="7"/>
  </si>
  <si>
    <t>月</t>
  </si>
  <si>
    <t>職　　　歴</t>
    <rPh sb="0" eb="1">
      <t>ショク</t>
    </rPh>
    <rPh sb="4" eb="5">
      <t>レキ</t>
    </rPh>
    <phoneticPr fontId="7"/>
  </si>
  <si>
    <t>学会及び社会における活動等</t>
    <rPh sb="0" eb="2">
      <t>ガッカイ</t>
    </rPh>
    <rPh sb="2" eb="3">
      <t>オヨ</t>
    </rPh>
    <rPh sb="4" eb="6">
      <t>シャカイ</t>
    </rPh>
    <rPh sb="10" eb="12">
      <t>カツドウ</t>
    </rPh>
    <rPh sb="12" eb="13">
      <t>トウ</t>
    </rPh>
    <phoneticPr fontId="7"/>
  </si>
  <si>
    <t>賞　　　　　　　　罰</t>
    <rPh sb="0" eb="1">
      <t>ショウ</t>
    </rPh>
    <rPh sb="9" eb="10">
      <t>バツ</t>
    </rPh>
    <phoneticPr fontId="7"/>
  </si>
  <si>
    <t>様式1</t>
    <phoneticPr fontId="1"/>
  </si>
  <si>
    <t>様式2</t>
    <phoneticPr fontId="1"/>
  </si>
  <si>
    <t>様式3</t>
    <phoneticPr fontId="1"/>
  </si>
  <si>
    <t>科目担当講師の経歴</t>
    <rPh sb="0" eb="2">
      <t>カモク</t>
    </rPh>
    <rPh sb="2" eb="4">
      <t>タントウ</t>
    </rPh>
    <rPh sb="4" eb="6">
      <t>コウシ</t>
    </rPh>
    <rPh sb="7" eb="9">
      <t>ケイレキ</t>
    </rPh>
    <phoneticPr fontId="7"/>
  </si>
  <si>
    <t>名称</t>
    <rPh sb="0" eb="2">
      <t>メイショウ</t>
    </rPh>
    <phoneticPr fontId="1"/>
  </si>
  <si>
    <t>個数</t>
    <rPh sb="0" eb="2">
      <t>コスウ</t>
    </rPh>
    <phoneticPr fontId="1"/>
  </si>
  <si>
    <t>【様式3】収支</t>
    <rPh sb="5" eb="7">
      <t>シュウシ</t>
    </rPh>
    <phoneticPr fontId="1"/>
  </si>
  <si>
    <t>【様式2】教育施設・教材・教育機器</t>
    <rPh sb="5" eb="7">
      <t>キョウイク</t>
    </rPh>
    <rPh sb="7" eb="9">
      <t>シセツ</t>
    </rPh>
    <rPh sb="10" eb="12">
      <t>キョウザイ</t>
    </rPh>
    <rPh sb="13" eb="15">
      <t>キョウイク</t>
    </rPh>
    <rPh sb="15" eb="17">
      <t>キキ</t>
    </rPh>
    <phoneticPr fontId="1"/>
  </si>
  <si>
    <t>運動器</t>
    <rPh sb="0" eb="3">
      <t>ウンドウキ</t>
    </rPh>
    <phoneticPr fontId="1"/>
  </si>
  <si>
    <t>脳卒中</t>
    <rPh sb="0" eb="3">
      <t>ノウソッチュウ</t>
    </rPh>
    <phoneticPr fontId="1"/>
  </si>
  <si>
    <t>スポーツ理学療法　総論</t>
  </si>
  <si>
    <t>スポーツ外傷・障害の機能評価</t>
  </si>
  <si>
    <t>アンチドーピング</t>
  </si>
  <si>
    <t>スポーツ外傷の急性期対応</t>
  </si>
  <si>
    <t>スポーツ外傷・障害のアスレティックリハビリテーション</t>
  </si>
  <si>
    <t>スポーツ外傷・障害の発生・再発予防のための理学療法</t>
  </si>
  <si>
    <t>パフォーマンス向上のための介入とその方法</t>
  </si>
  <si>
    <t>スポーツ外傷・障害への理学療法　上肢</t>
  </si>
  <si>
    <t>スポーツ外傷・障害への理学療法　下肢</t>
  </si>
  <si>
    <t>スポーツ外傷・障害への理学療法　頭頸部・体幹</t>
  </si>
  <si>
    <t>スポーツ用装具・テーピング・物理療法とその活用</t>
  </si>
  <si>
    <t>障がい者スポーツ　総論</t>
  </si>
  <si>
    <t>障がい者スポーツ　障害別各論</t>
  </si>
  <si>
    <t>介護予防に関わる制度</t>
  </si>
  <si>
    <t>介護予防における理学療法評価</t>
  </si>
  <si>
    <t>介護予防のための安全管理</t>
  </si>
  <si>
    <t>介護予防理学療法の将来展望</t>
  </si>
  <si>
    <t>介護予防</t>
    <rPh sb="0" eb="4">
      <t>カイゴヨボウ</t>
    </rPh>
    <phoneticPr fontId="1"/>
  </si>
  <si>
    <t>管理学総論</t>
  </si>
  <si>
    <t>教育学総論</t>
  </si>
  <si>
    <t>組織学総論</t>
  </si>
  <si>
    <t>情報学総論</t>
  </si>
  <si>
    <t>理学療法概論</t>
  </si>
  <si>
    <t>理学療法管理概論</t>
  </si>
  <si>
    <t>理学療法専門概論</t>
  </si>
  <si>
    <t>人材育成論</t>
  </si>
  <si>
    <t>人的資源管理論</t>
  </si>
  <si>
    <t>理学療法組織管理論</t>
  </si>
  <si>
    <t>ヘルスケアサービス管理論</t>
  </si>
  <si>
    <t>医療経済論</t>
  </si>
  <si>
    <t>保健医療福祉政策論</t>
  </si>
  <si>
    <t>保健医療福祉組織論</t>
  </si>
  <si>
    <t>経営管理論</t>
  </si>
  <si>
    <t>学校教育</t>
  </si>
  <si>
    <t>管理・運営</t>
  </si>
  <si>
    <t>健康とその管理</t>
  </si>
  <si>
    <t>生活習慣病の病因と診断</t>
  </si>
  <si>
    <t>健康増進に関する政策および施策</t>
  </si>
  <si>
    <t>運動生理学</t>
  </si>
  <si>
    <t>機能解剖とバイオメカニクス</t>
  </si>
  <si>
    <t>運動プログラム作成の理論的背景</t>
  </si>
  <si>
    <t>行動変容とその援助</t>
  </si>
  <si>
    <t>心の健康とその管理</t>
  </si>
  <si>
    <t>成長・発達と身体の変化</t>
  </si>
  <si>
    <t>性差および加齢変化</t>
  </si>
  <si>
    <t>介護予防としての健康増進・参加</t>
  </si>
  <si>
    <t>栄養管理と健康増進</t>
  </si>
  <si>
    <t>健康増進・参加</t>
  </si>
  <si>
    <t>慢性閉塞性肺疾患患者に対する呼吸理学療法</t>
  </si>
  <si>
    <t>間質性肺疾患患者に対する呼吸理学療法</t>
  </si>
  <si>
    <t>人工呼吸器管理患者に対する呼吸理学療法</t>
  </si>
  <si>
    <t>神経筋疾患患者に対する呼吸理学療法</t>
  </si>
  <si>
    <t>肺炎・無気肺に対する呼吸理学療法</t>
  </si>
  <si>
    <t>外科手術後の呼吸理学療法</t>
  </si>
  <si>
    <t>呼吸</t>
    <rPh sb="0" eb="2">
      <t>コキュウ</t>
    </rPh>
    <phoneticPr fontId="1"/>
  </si>
  <si>
    <t>虚血性心疾患患者に対する循環器理学療法</t>
  </si>
  <si>
    <t>心不全患者に対する循環器理学療法</t>
  </si>
  <si>
    <t>大血管疾患患者に対する循環器理学療法</t>
  </si>
  <si>
    <t>末梢血管疾患に対する循環器理学療法</t>
  </si>
  <si>
    <t>腎機能障害に対する循環器理学療法</t>
  </si>
  <si>
    <t>高齢者循環器疾患に対する循環器理学療法</t>
  </si>
  <si>
    <t>循環</t>
  </si>
  <si>
    <t>神経筋障害の運動機能障害に対する理学療法</t>
  </si>
  <si>
    <t>神経筋障害の非運動機能障害に対する理学療法</t>
  </si>
  <si>
    <t>神経筋障害の活動・参加制限に対する理学療法</t>
  </si>
  <si>
    <t>機能改善と日常生活活動自立に向けた改善期理学療法</t>
  </si>
  <si>
    <t>発症予防、重症化予防、合併症予防</t>
  </si>
  <si>
    <t>神経筋障害</t>
  </si>
  <si>
    <t>脊髄損傷後の運動機能障害に対する理学療法</t>
  </si>
  <si>
    <t>脊髄損傷後の呼吸障害・循環障害に対する理学療法</t>
  </si>
  <si>
    <t>脊髄損傷後の活動・参加制限に対する理学療法</t>
  </si>
  <si>
    <t>終末期における理学療法脊髄損傷者の排尿・排便障害と性機能障害に対する理学療法</t>
  </si>
  <si>
    <t>合併症予防や医学的管理</t>
  </si>
  <si>
    <t>脊髄障害</t>
  </si>
  <si>
    <t>下肢切断に対する理学療法ガイドラインとその適応</t>
  </si>
  <si>
    <t>義肢の種類と構造的特徴</t>
  </si>
  <si>
    <t>義肢のバイオメカニクス</t>
  </si>
  <si>
    <t>切断肢の機能向上に向けた義足装着前の理学療法</t>
  </si>
  <si>
    <t>歩行能力向上に向けた義足装着後の理学療法</t>
  </si>
  <si>
    <t>日常生活活動の自立に向けた義肢装着後の理学療法</t>
  </si>
  <si>
    <t>切断</t>
  </si>
  <si>
    <t>高齢糖尿病者に対する理学療法</t>
  </si>
  <si>
    <t>合併症に対する理学療法：糖尿病網膜症</t>
  </si>
  <si>
    <t>合併症に対する理学療法：糖尿病足病変</t>
  </si>
  <si>
    <t>代謝</t>
  </si>
  <si>
    <t>地域理学療法学概説</t>
  </si>
  <si>
    <t>地域理学療法に関わる制度</t>
  </si>
  <si>
    <t>地域理学療法における理学療法評価</t>
  </si>
  <si>
    <t>プライマリ・ケアにおける多職種の役割</t>
  </si>
  <si>
    <t>訪問サービスにおける理学療法と保険制度</t>
  </si>
  <si>
    <t>通所サービスにおける理学療法と保険制度</t>
  </si>
  <si>
    <t>施設サービスにおける理学療法と保険制度</t>
  </si>
  <si>
    <t>地域理学療法の将来展望</t>
  </si>
  <si>
    <t>地域理学療法</t>
  </si>
  <si>
    <t>徒手理学療法のエビデンス</t>
  </si>
  <si>
    <t>神経筋骨格系システムの解剖学・生理学</t>
  </si>
  <si>
    <t>神経筋骨格系機能障害の病態</t>
  </si>
  <si>
    <t>徒手理学療法の臨床科学</t>
  </si>
  <si>
    <t>徒手理学療法の行動科学</t>
  </si>
  <si>
    <t>徒手理学療法に必要な機能評価とその解釈</t>
  </si>
  <si>
    <t>クリニカルリーズニングにおける仮説カテゴリとリーズニングプロセス</t>
  </si>
  <si>
    <t>クリニカルリーズニングを用いた臨床意思決定</t>
  </si>
  <si>
    <t>徒手理学療法のためのコミュニケーションスキル</t>
  </si>
  <si>
    <t>関節系に対する徒手理学療法</t>
  </si>
  <si>
    <t>軟部組織に対する徒手理学療法</t>
  </si>
  <si>
    <t>神経系に対する徒手理学療法</t>
  </si>
  <si>
    <t>徒手理学療法におけるスクリーニング検査</t>
  </si>
  <si>
    <t>徒手理学療法の研究法</t>
  </si>
  <si>
    <t>徒手理学療法</t>
  </si>
  <si>
    <t>運動・精神発達とその評価方法</t>
  </si>
  <si>
    <t>低出生体重児・ハイリスク児に対する理学療法</t>
  </si>
  <si>
    <t>重症化予防、合併症予防</t>
  </si>
  <si>
    <t>発達障害</t>
  </si>
  <si>
    <t>物理療法の歴史と定義（用語）</t>
  </si>
  <si>
    <t>ガイドラインにおける物理療法の意義</t>
  </si>
  <si>
    <t>疼痛制御に関する生理学・病理学と物理療法</t>
  </si>
  <si>
    <t>温熱・寒冷療法の基本的知識と生理学的機序　適応と禁忌</t>
  </si>
  <si>
    <t>超音波療法の基本的知識と生理学的機序　適応と禁忌</t>
  </si>
  <si>
    <t>超短波・極超短波の基本的知識と生理学的機序　適応と禁忌</t>
  </si>
  <si>
    <t>電気刺激療法の基本的知識と生理学的機序　適応と禁忌</t>
  </si>
  <si>
    <t>バイオフィードバック療法の基本的知識と生理学的機序　適応と禁忌</t>
  </si>
  <si>
    <t>光線療法（レーザー・赤外線・紫外線）の基本的知識と生理学的機序　適応と禁忌</t>
  </si>
  <si>
    <t>水治療法の基本的知識と生理学的機序　適応と禁忌</t>
  </si>
  <si>
    <t>牽引療法の基本的知識と生理学的機序　適応と禁忌</t>
  </si>
  <si>
    <t>神経生理学的検査を用いた評価の基本と実際</t>
  </si>
  <si>
    <t>物理療法機器保守管理総論</t>
  </si>
  <si>
    <t>物理療法</t>
  </si>
  <si>
    <t>補装具の分野における理学療法学概説</t>
  </si>
  <si>
    <t>障害者総合支援法の概要、補装具費支給制度の理解</t>
  </si>
  <si>
    <t>補装具の分野における理学療法士の役割</t>
  </si>
  <si>
    <t>適切な補装具の処方のための理学療法評価</t>
  </si>
  <si>
    <t>補装具：義肢、装具</t>
  </si>
  <si>
    <t>補装具：歩行器、歩行補助杖</t>
  </si>
  <si>
    <t>装具療法の理解と実際、治療用装具</t>
  </si>
  <si>
    <t>自立支援ロボット（歩行補助ロボット等）</t>
  </si>
  <si>
    <t>義肢・装具作成後の定期点検（フォローアップ）</t>
  </si>
  <si>
    <t>補装具</t>
  </si>
  <si>
    <t>臨床教育</t>
  </si>
  <si>
    <t>疼痛の生理学的機序</t>
  </si>
  <si>
    <t>慢性疼痛のエビデンスと介入法</t>
  </si>
  <si>
    <t>疼痛のスクリーニングと問診</t>
  </si>
  <si>
    <t>疼痛の評価</t>
  </si>
  <si>
    <t>疼痛に対する徒手療法・運動療法</t>
  </si>
  <si>
    <t>疼痛に対する物理療法　電気刺激療法</t>
  </si>
  <si>
    <t>疼痛管理</t>
  </si>
  <si>
    <t>褥瘡・創傷によって生じる障害とその評価および予後予測</t>
  </si>
  <si>
    <t>褥瘡・創傷による運動機能障害に対する理学療法</t>
  </si>
  <si>
    <t>褥瘡・創傷による創面環境調整に対する理学療法</t>
  </si>
  <si>
    <t>褥瘡・創傷による活動・参加制限に対する理学療法</t>
  </si>
  <si>
    <t>発症予防、重症化予防、再発予防、合併症予防</t>
  </si>
  <si>
    <t>褥瘡・創傷ケア</t>
  </si>
  <si>
    <t>介護予防概説</t>
  </si>
  <si>
    <t>介護予防における理学療法士の役割</t>
  </si>
  <si>
    <t>機能・活動・参加に対する加齢の影響</t>
  </si>
  <si>
    <t>要介護の要因</t>
  </si>
  <si>
    <t>要介護化のリスク</t>
  </si>
  <si>
    <t>介護予防における理学療法介入</t>
  </si>
  <si>
    <t>介護予防事業の推進支援</t>
  </si>
  <si>
    <t>介護予防へのかかわり方の実際（訪問・通所）</t>
  </si>
  <si>
    <t>介護予防へのかかわり方の実際（通いの場）</t>
  </si>
  <si>
    <t>介護予防へのかかわり方の実際（講演会、研修会）</t>
  </si>
  <si>
    <t>介護予防へのかかわり方の実際（地域ケア会議）</t>
  </si>
  <si>
    <t>糖尿病治療に関わるチーム医療の役割</t>
  </si>
  <si>
    <t>運動療法のエビデンス</t>
  </si>
  <si>
    <t>心理・行動学的な理論に基づいた患者教育および自己管理行動の促進</t>
  </si>
  <si>
    <t>運動療法・身体活動とその効果、理学療法介入と血糖管理</t>
  </si>
  <si>
    <t>合併症に対する理学療法：糖尿病性神経障害</t>
  </si>
  <si>
    <t>合併症に対する理学療法：糖尿病性腎症</t>
  </si>
  <si>
    <t>糖尿病を有する理学療法対象患者への対応</t>
  </si>
  <si>
    <t>小児・思春期および妊娠と糖尿病における糖尿病理学療法</t>
  </si>
  <si>
    <t>糖尿病患者への社会生活支援</t>
  </si>
  <si>
    <t>神経筋骨格系機能障害の管理・予防</t>
  </si>
  <si>
    <t>中枢神経系疾患に対する理学療法①</t>
  </si>
  <si>
    <t>中枢神経系疾患に対する理学療法②</t>
  </si>
  <si>
    <t>筋・骨格系疾患に対する理学療法</t>
  </si>
  <si>
    <t>小児期の内部障害に対する理学療法</t>
  </si>
  <si>
    <t>医療的ケア児・重症心身障害児に対する理学療法</t>
  </si>
  <si>
    <t>生活支援や疾病管理の補助具．機器とその活用</t>
  </si>
  <si>
    <t>補装具領域における将来展望</t>
  </si>
  <si>
    <t>分野を選択してください</t>
    <rPh sb="0" eb="2">
      <t>ブンヤ</t>
    </rPh>
    <rPh sb="3" eb="5">
      <t>センタク</t>
    </rPh>
    <phoneticPr fontId="1"/>
  </si>
  <si>
    <t>認定理学療法士
登録番号</t>
    <rPh sb="0" eb="2">
      <t>ニンテイ</t>
    </rPh>
    <rPh sb="2" eb="4">
      <t>リガク</t>
    </rPh>
    <rPh sb="4" eb="7">
      <t>リョウホウシ</t>
    </rPh>
    <rPh sb="8" eb="10">
      <t>トウロク</t>
    </rPh>
    <rPh sb="10" eb="12">
      <t>バンゴウ</t>
    </rPh>
    <phoneticPr fontId="1"/>
  </si>
  <si>
    <t>専門理学療法士
登録番号</t>
    <rPh sb="0" eb="2">
      <t>センモン</t>
    </rPh>
    <rPh sb="2" eb="4">
      <t>リガク</t>
    </rPh>
    <rPh sb="4" eb="7">
      <t>リョウホウシ</t>
    </rPh>
    <rPh sb="8" eb="10">
      <t>トウロク</t>
    </rPh>
    <rPh sb="10" eb="12">
      <t>バンゴウ</t>
    </rPh>
    <phoneticPr fontId="1"/>
  </si>
  <si>
    <t>演習補助講師</t>
    <rPh sb="0" eb="2">
      <t>エンシュウ</t>
    </rPh>
    <rPh sb="2" eb="6">
      <t>ホジョコウシ</t>
    </rPh>
    <phoneticPr fontId="1"/>
  </si>
  <si>
    <t>スポーツ理学療法</t>
  </si>
  <si>
    <t>呼吸理学療法</t>
  </si>
  <si>
    <t>糖尿病理学療法</t>
  </si>
  <si>
    <t>年</t>
    <rPh sb="0" eb="1">
      <t>ネン</t>
    </rPh>
    <phoneticPr fontId="7"/>
  </si>
  <si>
    <t>月</t>
    <rPh sb="0" eb="1">
      <t>ガツ</t>
    </rPh>
    <phoneticPr fontId="7"/>
  </si>
  <si>
    <t>日</t>
    <rPh sb="0" eb="1">
      <t>ヒ</t>
    </rPh>
    <phoneticPr fontId="7"/>
  </si>
  <si>
    <t>生年月日</t>
    <rPh sb="0" eb="4">
      <t>セイネンガッピ</t>
    </rPh>
    <phoneticPr fontId="7"/>
  </si>
  <si>
    <t>機能障害に対する発症早期の理学療法</t>
    <phoneticPr fontId="1"/>
  </si>
  <si>
    <t>【様式6】提出資料チェックリスト（連絡票）</t>
    <rPh sb="1" eb="3">
      <t>ヨウシキ</t>
    </rPh>
    <rPh sb="17" eb="19">
      <t>レンラク</t>
    </rPh>
    <rPh sb="19" eb="20">
      <t>ヒョウ</t>
    </rPh>
    <phoneticPr fontId="1"/>
  </si>
  <si>
    <t>訪問介護員、介護支援専門員の役割</t>
    <rPh sb="4" eb="5">
      <t>イン</t>
    </rPh>
    <phoneticPr fontId="1"/>
  </si>
  <si>
    <t>募集定員</t>
    <rPh sb="0" eb="2">
      <t>ボシュウ</t>
    </rPh>
    <rPh sb="2" eb="4">
      <t>テイイン</t>
    </rPh>
    <phoneticPr fontId="1"/>
  </si>
  <si>
    <t>■対象者</t>
    <rPh sb="1" eb="4">
      <t>タイショウシャ</t>
    </rPh>
    <phoneticPr fontId="1"/>
  </si>
  <si>
    <t>■開講予定</t>
    <rPh sb="1" eb="3">
      <t>カイコウ</t>
    </rPh>
    <rPh sb="3" eb="5">
      <t>ヨテイ</t>
    </rPh>
    <phoneticPr fontId="1"/>
  </si>
  <si>
    <t>【自由記載項目】</t>
    <rPh sb="1" eb="3">
      <t>ジユウ</t>
    </rPh>
    <rPh sb="3" eb="5">
      <t>キサイ</t>
    </rPh>
    <rPh sb="5" eb="7">
      <t>コウモク</t>
    </rPh>
    <phoneticPr fontId="1"/>
  </si>
  <si>
    <t>内訳</t>
    <rPh sb="0" eb="2">
      <t>ウチワケ</t>
    </rPh>
    <phoneticPr fontId="1"/>
  </si>
  <si>
    <t>実施施設は開講機関の所有施設であるか。</t>
    <rPh sb="0" eb="2">
      <t>ジッシ</t>
    </rPh>
    <rPh sb="2" eb="4">
      <t>シセツ</t>
    </rPh>
    <rPh sb="5" eb="7">
      <t>カイコウ</t>
    </rPh>
    <rPh sb="7" eb="9">
      <t>キカン</t>
    </rPh>
    <rPh sb="10" eb="12">
      <t>ショユウ</t>
    </rPh>
    <rPh sb="12" eb="14">
      <t>シセツ</t>
    </rPh>
    <phoneticPr fontId="1"/>
  </si>
  <si>
    <t>　</t>
  </si>
  <si>
    <t>（１）実施施設について</t>
    <rPh sb="3" eb="5">
      <t>ジッシ</t>
    </rPh>
    <rPh sb="5" eb="7">
      <t>シセツ</t>
    </rPh>
    <phoneticPr fontId="1"/>
  </si>
  <si>
    <t>（２）施設・設備について</t>
    <rPh sb="3" eb="5">
      <t>シセツ</t>
    </rPh>
    <rPh sb="6" eb="8">
      <t>セツビ</t>
    </rPh>
    <phoneticPr fontId="1"/>
  </si>
  <si>
    <t>■（１）で「全講義を所有施設で実施する」を選択した場合</t>
    <rPh sb="6" eb="7">
      <t>ゼン</t>
    </rPh>
    <rPh sb="7" eb="9">
      <t>コウギ</t>
    </rPh>
    <rPh sb="10" eb="12">
      <t>ショユウ</t>
    </rPh>
    <rPh sb="12" eb="14">
      <t>シセツ</t>
    </rPh>
    <rPh sb="15" eb="17">
      <t>ジッシ</t>
    </rPh>
    <rPh sb="21" eb="23">
      <t>センタク</t>
    </rPh>
    <rPh sb="25" eb="27">
      <t>バアイ</t>
    </rPh>
    <phoneticPr fontId="1"/>
  </si>
  <si>
    <t>■（１）で「全講義を所有施設以外（外部借用等）で実施する」を選択した場合</t>
    <rPh sb="14" eb="16">
      <t>イガイ</t>
    </rPh>
    <rPh sb="30" eb="32">
      <t>センタク</t>
    </rPh>
    <rPh sb="34" eb="36">
      <t>バアイ</t>
    </rPh>
    <phoneticPr fontId="1"/>
  </si>
  <si>
    <t>■（１）で「講義によって所有施設と所有施設外を使い分ける」を選択した場合</t>
    <rPh sb="30" eb="32">
      <t>センタク</t>
    </rPh>
    <rPh sb="34" eb="36">
      <t>バアイ</t>
    </rPh>
    <phoneticPr fontId="1"/>
  </si>
  <si>
    <t>（３）教材・教育機器について</t>
    <rPh sb="3" eb="5">
      <t>キョウザイ</t>
    </rPh>
    <rPh sb="6" eb="8">
      <t>キョウイク</t>
    </rPh>
    <rPh sb="8" eb="10">
      <t>キキ</t>
    </rPh>
    <phoneticPr fontId="1"/>
  </si>
  <si>
    <t>【必須記載項目】　※該当する支出がない場合「0」と記載</t>
    <rPh sb="1" eb="3">
      <t>ヒッス</t>
    </rPh>
    <rPh sb="3" eb="5">
      <t>キサイ</t>
    </rPh>
    <rPh sb="5" eb="7">
      <t>コウモク</t>
    </rPh>
    <rPh sb="10" eb="12">
      <t>ガイトウ</t>
    </rPh>
    <rPh sb="14" eb="16">
      <t>シシュツ</t>
    </rPh>
    <rPh sb="19" eb="21">
      <t>バアイ</t>
    </rPh>
    <rPh sb="25" eb="27">
      <t>キサイ</t>
    </rPh>
    <phoneticPr fontId="1"/>
  </si>
  <si>
    <t>【必須記載項目】　※該当する収入がない場合「0」と記載</t>
    <rPh sb="1" eb="3">
      <t>ヒッス</t>
    </rPh>
    <rPh sb="3" eb="5">
      <t>キサイ</t>
    </rPh>
    <rPh sb="5" eb="7">
      <t>コウモク</t>
    </rPh>
    <rPh sb="14" eb="16">
      <t>シュウニュウ</t>
    </rPh>
    <phoneticPr fontId="1"/>
  </si>
  <si>
    <t>※講義室・演習室の収容人数が募集定員に関係スタッフ数を合わせた数以上であること</t>
    <phoneticPr fontId="1"/>
  </si>
  <si>
    <t>登録理学療法士
登録番号</t>
    <rPh sb="0" eb="2">
      <t>トウロク</t>
    </rPh>
    <rPh sb="2" eb="7">
      <t>リガクリョウホウシ</t>
    </rPh>
    <rPh sb="8" eb="10">
      <t>トウロク</t>
    </rPh>
    <rPh sb="10" eb="12">
      <t>バンゴウ</t>
    </rPh>
    <phoneticPr fontId="1"/>
  </si>
  <si>
    <t>対面の開催日</t>
    <rPh sb="0" eb="2">
      <t>タイメン</t>
    </rPh>
    <rPh sb="3" eb="6">
      <t>カイサイビ</t>
    </rPh>
    <phoneticPr fontId="1"/>
  </si>
  <si>
    <t>※オンライン形式とは以下が該当する</t>
  </si>
  <si>
    <t>オンライン（生中継）の開催日</t>
    <rPh sb="6" eb="9">
      <t>ナマチュウケイ</t>
    </rPh>
    <rPh sb="11" eb="14">
      <t>カイサイビ</t>
    </rPh>
    <phoneticPr fontId="1"/>
  </si>
  <si>
    <t>オンライン（録画）の開催日</t>
    <rPh sb="6" eb="8">
      <t>ロクガ</t>
    </rPh>
    <rPh sb="10" eb="13">
      <t>カイサイビ</t>
    </rPh>
    <phoneticPr fontId="1"/>
  </si>
  <si>
    <t>オンライン（オンデマンド）の開催期間</t>
    <rPh sb="14" eb="16">
      <t>カイサイ</t>
    </rPh>
    <rPh sb="16" eb="18">
      <t>キカン</t>
    </rPh>
    <phoneticPr fontId="1"/>
  </si>
  <si>
    <t>　１）生中継：当該日・当該時間のみ放映</t>
    <phoneticPr fontId="1"/>
  </si>
  <si>
    <t>　２）録画：事前撮影、当該日・当該時間のみ放映</t>
    <phoneticPr fontId="1"/>
  </si>
  <si>
    <t>設ける場合の人数</t>
    <rPh sb="0" eb="1">
      <t>モウ</t>
    </rPh>
    <rPh sb="3" eb="5">
      <t>バアイ</t>
    </rPh>
    <rPh sb="6" eb="8">
      <t>ニンズウ</t>
    </rPh>
    <phoneticPr fontId="1"/>
  </si>
  <si>
    <t>設けるか否か</t>
    <rPh sb="0" eb="1">
      <t>モウ</t>
    </rPh>
    <rPh sb="4" eb="5">
      <t>イナ</t>
    </rPh>
    <phoneticPr fontId="1"/>
  </si>
  <si>
    <t>【様式1】開講予定と対象者等</t>
    <rPh sb="5" eb="7">
      <t>カイコウ</t>
    </rPh>
    <rPh sb="7" eb="8">
      <t>ヨ</t>
    </rPh>
    <rPh sb="8" eb="9">
      <t>サダ</t>
    </rPh>
    <rPh sb="10" eb="13">
      <t>タイショウシャ</t>
    </rPh>
    <rPh sb="13" eb="14">
      <t>トウ</t>
    </rPh>
    <phoneticPr fontId="1"/>
  </si>
  <si>
    <t>様式4</t>
  </si>
  <si>
    <t>確認チェック</t>
    <rPh sb="0" eb="2">
      <t>カクニン</t>
    </rPh>
    <phoneticPr fontId="1"/>
  </si>
  <si>
    <t>チェック項目</t>
    <rPh sb="4" eb="6">
      <t>コウモク</t>
    </rPh>
    <phoneticPr fontId="1"/>
  </si>
  <si>
    <t>申請者（教育機関管理者）と会計責任者は別の者である。</t>
    <rPh sb="13" eb="15">
      <t>カイケイ</t>
    </rPh>
    <rPh sb="15" eb="18">
      <t>セキニンシャ</t>
    </rPh>
    <rPh sb="19" eb="20">
      <t>ベツ</t>
    </rPh>
    <rPh sb="21" eb="22">
      <t>モノ</t>
    </rPh>
    <phoneticPr fontId="1"/>
  </si>
  <si>
    <t>開講有無</t>
    <rPh sb="0" eb="2">
      <t>カイコウ</t>
    </rPh>
    <rPh sb="2" eb="4">
      <t>ウム</t>
    </rPh>
    <phoneticPr fontId="1"/>
  </si>
  <si>
    <t>必須開講</t>
    <rPh sb="0" eb="2">
      <t>ヒッス</t>
    </rPh>
    <rPh sb="2" eb="4">
      <t>カイコウ</t>
    </rPh>
    <phoneticPr fontId="1"/>
  </si>
  <si>
    <t>基礎理学療法</t>
  </si>
  <si>
    <t>神経理学療法</t>
  </si>
  <si>
    <t>小児理学療法</t>
  </si>
  <si>
    <t>運動器理学療法</t>
  </si>
  <si>
    <t>スポ－ツ理学療法</t>
  </si>
  <si>
    <t>心血管理学療法</t>
  </si>
  <si>
    <t>予防理学療法</t>
  </si>
  <si>
    <t>支援工学理学療法</t>
  </si>
  <si>
    <t>理学療法教育</t>
  </si>
  <si>
    <t>脳卒中</t>
  </si>
  <si>
    <t>運動器</t>
  </si>
  <si>
    <t>呼吸</t>
  </si>
  <si>
    <t>介護予防</t>
  </si>
  <si>
    <t>オンライン（オンデマンド）の場合、開講期間が10日以上である。</t>
    <rPh sb="14" eb="16">
      <t>バアイ</t>
    </rPh>
    <rPh sb="17" eb="19">
      <t>カイコウ</t>
    </rPh>
    <rPh sb="19" eb="21">
      <t>キカン</t>
    </rPh>
    <rPh sb="24" eb="25">
      <t>ニチ</t>
    </rPh>
    <rPh sb="25" eb="27">
      <t>イジョウ</t>
    </rPh>
    <phoneticPr fontId="1"/>
  </si>
  <si>
    <t>必須記載項目で支出入が生じない項目がある場合、「0」と記載している。</t>
    <rPh sb="0" eb="2">
      <t>ヒッス</t>
    </rPh>
    <rPh sb="2" eb="4">
      <t>キサイ</t>
    </rPh>
    <rPh sb="4" eb="6">
      <t>コウモク</t>
    </rPh>
    <rPh sb="7" eb="9">
      <t>シシュツ</t>
    </rPh>
    <rPh sb="9" eb="10">
      <t>ニュウ</t>
    </rPh>
    <rPh sb="11" eb="12">
      <t>ショウ</t>
    </rPh>
    <rPh sb="15" eb="17">
      <t>コウモク</t>
    </rPh>
    <rPh sb="20" eb="22">
      <t>バアイ</t>
    </rPh>
    <rPh sb="27" eb="29">
      <t>キサイ</t>
    </rPh>
    <phoneticPr fontId="1"/>
  </si>
  <si>
    <t>受講費や教材費等の収入は、募集定員数で算出されている（最少催行人数で算出しない）。</t>
    <rPh sb="0" eb="2">
      <t>ジュコウ</t>
    </rPh>
    <rPh sb="2" eb="3">
      <t>ヒ</t>
    </rPh>
    <rPh sb="4" eb="7">
      <t>キョウ</t>
    </rPh>
    <rPh sb="7" eb="8">
      <t>トウ</t>
    </rPh>
    <rPh sb="9" eb="11">
      <t>シュウニュウ</t>
    </rPh>
    <rPh sb="13" eb="15">
      <t>ボシュウ</t>
    </rPh>
    <rPh sb="15" eb="17">
      <t>テイイン</t>
    </rPh>
    <rPh sb="17" eb="18">
      <t>スウ</t>
    </rPh>
    <rPh sb="19" eb="21">
      <t>サンシュツ</t>
    </rPh>
    <rPh sb="27" eb="29">
      <t>サイショウ</t>
    </rPh>
    <rPh sb="29" eb="31">
      <t>サイコウ</t>
    </rPh>
    <rPh sb="31" eb="33">
      <t>ニンズウ</t>
    </rPh>
    <rPh sb="34" eb="36">
      <t>サンシュツ</t>
    </rPh>
    <phoneticPr fontId="1"/>
  </si>
  <si>
    <t>講義室・演習室の収容人数は、募集定員に関係スタッフ数を合わせた数以上である。</t>
    <phoneticPr fontId="1"/>
  </si>
  <si>
    <t>実施施設名</t>
    <rPh sb="0" eb="2">
      <t>ジッシ</t>
    </rPh>
    <rPh sb="2" eb="4">
      <t>シセツ</t>
    </rPh>
    <rPh sb="4" eb="5">
      <t>メイ</t>
    </rPh>
    <phoneticPr fontId="1"/>
  </si>
  <si>
    <t>所有施設か否か</t>
    <rPh sb="0" eb="2">
      <t>ショユウ</t>
    </rPh>
    <rPh sb="2" eb="4">
      <t>シセツ</t>
    </rPh>
    <rPh sb="5" eb="6">
      <t>イナ</t>
    </rPh>
    <phoneticPr fontId="1"/>
  </si>
  <si>
    <t>備考</t>
    <rPh sb="0" eb="2">
      <t>ビコウ</t>
    </rPh>
    <phoneticPr fontId="1"/>
  </si>
  <si>
    <t>講師の中で1人以上は開講する認定理学療法士分野の認定理学療法士、もしくは、関連した専門理学療法士を有している。</t>
    <phoneticPr fontId="1"/>
  </si>
  <si>
    <t>講師は3名以上で構成されている。</t>
    <rPh sb="0" eb="2">
      <t>コウシ</t>
    </rPh>
    <rPh sb="4" eb="5">
      <t>メイ</t>
    </rPh>
    <rPh sb="5" eb="7">
      <t>イジョウ</t>
    </rPh>
    <rPh sb="8" eb="10">
      <t>コウセイ</t>
    </rPh>
    <phoneticPr fontId="1"/>
  </si>
  <si>
    <t>様式5</t>
    <phoneticPr fontId="1"/>
  </si>
  <si>
    <t>選択科目が5科目以上開講予定である。</t>
    <rPh sb="0" eb="2">
      <t>センタク</t>
    </rPh>
    <rPh sb="2" eb="4">
      <t>カモク</t>
    </rPh>
    <rPh sb="6" eb="8">
      <t>カモク</t>
    </rPh>
    <rPh sb="8" eb="10">
      <t>イジョウ</t>
    </rPh>
    <rPh sb="10" eb="12">
      <t>カイコウ</t>
    </rPh>
    <rPh sb="12" eb="14">
      <t>ヨテイ</t>
    </rPh>
    <phoneticPr fontId="1"/>
  </si>
  <si>
    <t>支出</t>
    <rPh sb="0" eb="2">
      <t>シシュツ</t>
    </rPh>
    <phoneticPr fontId="1"/>
  </si>
  <si>
    <t>各種実績や業績について、実績がない項目は、空欄ではなく「なし」と記載されている。</t>
    <rPh sb="0" eb="2">
      <t>カクシュ</t>
    </rPh>
    <rPh sb="2" eb="4">
      <t>ジッセキ</t>
    </rPh>
    <rPh sb="5" eb="7">
      <t>ギョウセキ</t>
    </rPh>
    <rPh sb="12" eb="14">
      <t>ジッセキ</t>
    </rPh>
    <rPh sb="17" eb="19">
      <t>コウモク</t>
    </rPh>
    <rPh sb="21" eb="23">
      <t>クウラン</t>
    </rPh>
    <rPh sb="32" eb="34">
      <t>キサイ</t>
    </rPh>
    <phoneticPr fontId="1"/>
  </si>
  <si>
    <t>認定・専門理学療法士を有していない理学療法士の場合、登録理学療法士を取得している（休会者、会員権利停止者、取得見込者は不可）。</t>
    <rPh sb="23" eb="25">
      <t>バアイ</t>
    </rPh>
    <rPh sb="34" eb="36">
      <t>シュトク</t>
    </rPh>
    <rPh sb="41" eb="43">
      <t>キュウカイ</t>
    </rPh>
    <rPh sb="43" eb="44">
      <t>シャ</t>
    </rPh>
    <rPh sb="45" eb="47">
      <t>カイイン</t>
    </rPh>
    <rPh sb="47" eb="49">
      <t>ケンリ</t>
    </rPh>
    <rPh sb="49" eb="52">
      <t>テイシシャ</t>
    </rPh>
    <rPh sb="53" eb="55">
      <t>シュトク</t>
    </rPh>
    <rPh sb="55" eb="57">
      <t>ミコ</t>
    </rPh>
    <rPh sb="57" eb="58">
      <t>シャ</t>
    </rPh>
    <rPh sb="59" eb="61">
      <t>フカ</t>
    </rPh>
    <phoneticPr fontId="1"/>
  </si>
  <si>
    <t>理学療法士の講師の場合、本会に在会している（休会者、会員権利停止者は不可）。</t>
    <rPh sb="0" eb="5">
      <t>リガクリョウホウシ</t>
    </rPh>
    <rPh sb="6" eb="8">
      <t>コウシ</t>
    </rPh>
    <rPh sb="9" eb="11">
      <t>バアイ</t>
    </rPh>
    <rPh sb="12" eb="14">
      <t>ホンカイ</t>
    </rPh>
    <rPh sb="15" eb="17">
      <t>ザイカイ</t>
    </rPh>
    <rPh sb="34" eb="36">
      <t>フカ</t>
    </rPh>
    <phoneticPr fontId="1"/>
  </si>
  <si>
    <t>※オンライン研修を実施する場合はインタ-ネット環境、PC、マイク、カメラなどを記載すること</t>
    <rPh sb="6" eb="8">
      <t>ケンシュウ</t>
    </rPh>
    <rPh sb="9" eb="11">
      <t>ジッシ</t>
    </rPh>
    <phoneticPr fontId="1"/>
  </si>
  <si>
    <t>登録理学療法士登録番号、認定・専門理学療法士登録番号（取得者のみ）に誤りや記載漏れがない。</t>
    <rPh sb="0" eb="2">
      <t>トウロク</t>
    </rPh>
    <rPh sb="2" eb="4">
      <t>リガク</t>
    </rPh>
    <rPh sb="4" eb="7">
      <t>リョウホウシ</t>
    </rPh>
    <rPh sb="7" eb="9">
      <t>トウロク</t>
    </rPh>
    <rPh sb="9" eb="11">
      <t>バンゴウ</t>
    </rPh>
    <rPh sb="12" eb="14">
      <t>ニンテイ</t>
    </rPh>
    <rPh sb="15" eb="17">
      <t>センモン</t>
    </rPh>
    <rPh sb="17" eb="19">
      <t>リガク</t>
    </rPh>
    <rPh sb="19" eb="22">
      <t>リョウホウシ</t>
    </rPh>
    <rPh sb="22" eb="24">
      <t>トウロク</t>
    </rPh>
    <rPh sb="24" eb="26">
      <t>バンゴウ</t>
    </rPh>
    <rPh sb="27" eb="29">
      <t>シュトク</t>
    </rPh>
    <rPh sb="29" eb="30">
      <t>シャ</t>
    </rPh>
    <rPh sb="34" eb="35">
      <t>アヤマ</t>
    </rPh>
    <rPh sb="37" eb="39">
      <t>キサイ</t>
    </rPh>
    <rPh sb="39" eb="40">
      <t>モ</t>
    </rPh>
    <phoneticPr fontId="1"/>
  </si>
  <si>
    <t>申請内容（収支を含む）は開講組織の承認を得ている。</t>
    <rPh sb="0" eb="2">
      <t>シンセイ</t>
    </rPh>
    <rPh sb="2" eb="4">
      <t>ナイヨウ</t>
    </rPh>
    <rPh sb="5" eb="7">
      <t>シュウシ</t>
    </rPh>
    <rPh sb="8" eb="9">
      <t>フク</t>
    </rPh>
    <rPh sb="12" eb="14">
      <t>カイコウ</t>
    </rPh>
    <rPh sb="14" eb="16">
      <t>ソシキ</t>
    </rPh>
    <rPh sb="17" eb="19">
      <t>ショウニン</t>
    </rPh>
    <rPh sb="20" eb="21">
      <t>エ</t>
    </rPh>
    <phoneticPr fontId="1"/>
  </si>
  <si>
    <t>自立支援や疾病管理の福祉用具や関係機器、社会資源の活用</t>
    <phoneticPr fontId="1"/>
  </si>
  <si>
    <t>患者（利用者）・家族教育の意義とその方法</t>
    <phoneticPr fontId="1"/>
  </si>
  <si>
    <t>安全管理と他職種連携</t>
    <rPh sb="5" eb="6">
      <t>タ</t>
    </rPh>
    <phoneticPr fontId="1"/>
  </si>
  <si>
    <t>圧迫・振動療法（局所振動・全身振動）の基本的知識と生理学的機序　適応と禁忌</t>
    <phoneticPr fontId="1"/>
  </si>
  <si>
    <t>疼痛に対する物理療法　温熱療法・寒冷療法・超音波療法</t>
    <phoneticPr fontId="1"/>
  </si>
  <si>
    <t>災害・緊急時の避難所における理学療法管理・運営の実際（技術編８）</t>
    <rPh sb="24" eb="26">
      <t>ジッサイ</t>
    </rPh>
    <phoneticPr fontId="1"/>
  </si>
  <si>
    <t>慢性疼痛患者の心理・行動とコミュニケーション</t>
    <phoneticPr fontId="1"/>
  </si>
  <si>
    <t>疼痛に対する薬物療法</t>
    <phoneticPr fontId="1"/>
  </si>
  <si>
    <t xml:space="preserve">患者教育・セルフマネジメントの意義とその方法
</t>
    <phoneticPr fontId="1"/>
  </si>
  <si>
    <t>疼痛に対する集学的アプローチ</t>
    <phoneticPr fontId="1"/>
  </si>
  <si>
    <t>末梢性・中枢性感作の基礎と介入法</t>
    <phoneticPr fontId="1"/>
  </si>
  <si>
    <t>疼痛に対する認知行動療法</t>
    <phoneticPr fontId="1"/>
  </si>
  <si>
    <t>疼痛の重症化予防，再発予防</t>
    <phoneticPr fontId="1"/>
  </si>
  <si>
    <t>複合性局所疼痛症候群（CRPS）の基礎と介入法</t>
    <phoneticPr fontId="1"/>
  </si>
  <si>
    <t>補装具：車椅子、電動車椅子</t>
    <rPh sb="5" eb="7">
      <t>イス</t>
    </rPh>
    <rPh sb="11" eb="13">
      <t>イス</t>
    </rPh>
    <phoneticPr fontId="1"/>
  </si>
  <si>
    <t>補装具：重度障害者用意思伝達装置、座位保持装置など</t>
    <phoneticPr fontId="1"/>
  </si>
  <si>
    <t>衝撃波（圧力波）療法の基本的知識と生理学的機序　適応と禁忌</t>
    <rPh sb="4" eb="6">
      <t>アツリョク</t>
    </rPh>
    <rPh sb="6" eb="7">
      <t>ナミ</t>
    </rPh>
    <phoneticPr fontId="1"/>
  </si>
  <si>
    <t>スポーツ理学療法</t>
    <rPh sb="4" eb="8">
      <t>リガクリョウホウ</t>
    </rPh>
    <phoneticPr fontId="1"/>
  </si>
  <si>
    <t>郵便番号</t>
    <rPh sb="0" eb="2">
      <t>ユウビン</t>
    </rPh>
    <rPh sb="2" eb="4">
      <t>バンゴウ</t>
    </rPh>
    <phoneticPr fontId="7"/>
  </si>
  <si>
    <t>住所</t>
    <rPh sb="0" eb="2">
      <t>ジュウショ</t>
    </rPh>
    <phoneticPr fontId="7"/>
  </si>
  <si>
    <t>〒　　　　-</t>
    <phoneticPr fontId="7"/>
  </si>
  <si>
    <t>所属施設</t>
    <rPh sb="0" eb="2">
      <t>ショゾク</t>
    </rPh>
    <rPh sb="2" eb="4">
      <t>シセツ</t>
    </rPh>
    <phoneticPr fontId="7"/>
  </si>
  <si>
    <t>賃借費</t>
    <rPh sb="0" eb="2">
      <t>チンシャク</t>
    </rPh>
    <rPh sb="2" eb="3">
      <t>ヒ</t>
    </rPh>
    <phoneticPr fontId="1"/>
  </si>
  <si>
    <t>消耗什器備品費</t>
  </si>
  <si>
    <t>※資産として残るもの（PC等）は使用用途を記載すること</t>
    <rPh sb="1" eb="3">
      <t>シサン</t>
    </rPh>
    <rPh sb="6" eb="7">
      <t>ノコ</t>
    </rPh>
    <rPh sb="13" eb="14">
      <t>トウ</t>
    </rPh>
    <rPh sb="16" eb="20">
      <t>シヨウヨウト</t>
    </rPh>
    <rPh sb="21" eb="23">
      <t>キサイ</t>
    </rPh>
    <phoneticPr fontId="1"/>
  </si>
  <si>
    <t>「職務上の実績に関する事項」「教育上の実績に関する事項」「学術業績に関する事項」のいずれかに実績・業績が必ず記載されている。
※すべて「なし」は講師要件を満たさない</t>
    <rPh sb="46" eb="48">
      <t>ジッセキ</t>
    </rPh>
    <rPh sb="49" eb="51">
      <t>ギョウセキ</t>
    </rPh>
    <rPh sb="52" eb="53">
      <t>カナラ</t>
    </rPh>
    <rPh sb="54" eb="56">
      <t>キサイ</t>
    </rPh>
    <rPh sb="72" eb="74">
      <t>コウシ</t>
    </rPh>
    <rPh sb="74" eb="76">
      <t>ヨウケン</t>
    </rPh>
    <rPh sb="77" eb="78">
      <t>ミ</t>
    </rPh>
    <phoneticPr fontId="1"/>
  </si>
  <si>
    <t>通信運搬費</t>
    <rPh sb="0" eb="2">
      <t>ツウシン</t>
    </rPh>
    <rPh sb="2" eb="4">
      <t>ウンパン</t>
    </rPh>
    <rPh sb="4" eb="5">
      <t>ヒ</t>
    </rPh>
    <phoneticPr fontId="1"/>
  </si>
  <si>
    <t>担当科目
番号・名</t>
    <rPh sb="0" eb="2">
      <t>タントウ</t>
    </rPh>
    <rPh sb="2" eb="4">
      <t>カモク</t>
    </rPh>
    <rPh sb="5" eb="7">
      <t>バンゴウ</t>
    </rPh>
    <rPh sb="8" eb="9">
      <t>メイ</t>
    </rPh>
    <phoneticPr fontId="7"/>
  </si>
  <si>
    <t xml:space="preserve">
</t>
    <phoneticPr fontId="7"/>
  </si>
  <si>
    <t>施設名・部署名</t>
    <rPh sb="0" eb="2">
      <t>シセツ</t>
    </rPh>
    <rPh sb="2" eb="3">
      <t>メイ</t>
    </rPh>
    <rPh sb="4" eb="7">
      <t>ブショメイ</t>
    </rPh>
    <phoneticPr fontId="7"/>
  </si>
  <si>
    <t>ふりがな</t>
    <phoneticPr fontId="7"/>
  </si>
  <si>
    <t>必須科目１</t>
    <rPh sb="0" eb="2">
      <t>ヒッス</t>
    </rPh>
    <rPh sb="2" eb="4">
      <t>カモク</t>
    </rPh>
    <phoneticPr fontId="1"/>
  </si>
  <si>
    <t>必須科目２</t>
    <rPh sb="0" eb="2">
      <t>ヒッス</t>
    </rPh>
    <rPh sb="2" eb="4">
      <t>カモク</t>
    </rPh>
    <phoneticPr fontId="1"/>
  </si>
  <si>
    <t>必須科目３</t>
    <rPh sb="0" eb="2">
      <t>ヒッス</t>
    </rPh>
    <rPh sb="2" eb="4">
      <t>カモク</t>
    </rPh>
    <phoneticPr fontId="1"/>
  </si>
  <si>
    <t>必須科目４</t>
    <rPh sb="0" eb="2">
      <t>ヒッス</t>
    </rPh>
    <rPh sb="2" eb="4">
      <t>カモク</t>
    </rPh>
    <phoneticPr fontId="1"/>
  </si>
  <si>
    <t>必須科目５</t>
    <rPh sb="0" eb="2">
      <t>ヒッス</t>
    </rPh>
    <rPh sb="2" eb="4">
      <t>カモク</t>
    </rPh>
    <phoneticPr fontId="1"/>
  </si>
  <si>
    <t>必須科目６</t>
    <rPh sb="0" eb="2">
      <t>ヒッス</t>
    </rPh>
    <rPh sb="2" eb="4">
      <t>カモク</t>
    </rPh>
    <phoneticPr fontId="1"/>
  </si>
  <si>
    <t>必須科目７</t>
    <rPh sb="0" eb="2">
      <t>ヒッス</t>
    </rPh>
    <rPh sb="2" eb="4">
      <t>カモク</t>
    </rPh>
    <phoneticPr fontId="1"/>
  </si>
  <si>
    <t>必須科目８</t>
    <rPh sb="0" eb="2">
      <t>ヒッス</t>
    </rPh>
    <rPh sb="2" eb="4">
      <t>カモク</t>
    </rPh>
    <phoneticPr fontId="1"/>
  </si>
  <si>
    <t>必須科目９</t>
    <rPh sb="0" eb="2">
      <t>ヒッス</t>
    </rPh>
    <rPh sb="2" eb="4">
      <t>カモク</t>
    </rPh>
    <phoneticPr fontId="1"/>
  </si>
  <si>
    <t>選択科目１</t>
    <rPh sb="0" eb="2">
      <t>センタク</t>
    </rPh>
    <rPh sb="2" eb="4">
      <t>カモク</t>
    </rPh>
    <phoneticPr fontId="1"/>
  </si>
  <si>
    <t>選択科目２</t>
    <rPh sb="0" eb="2">
      <t>センタク</t>
    </rPh>
    <rPh sb="2" eb="4">
      <t>カモク</t>
    </rPh>
    <phoneticPr fontId="1"/>
  </si>
  <si>
    <t>選択科目３</t>
    <rPh sb="0" eb="2">
      <t>センタク</t>
    </rPh>
    <rPh sb="2" eb="4">
      <t>カモク</t>
    </rPh>
    <phoneticPr fontId="1"/>
  </si>
  <si>
    <t>選択科目４</t>
    <rPh sb="0" eb="2">
      <t>センタク</t>
    </rPh>
    <rPh sb="2" eb="4">
      <t>カモク</t>
    </rPh>
    <phoneticPr fontId="1"/>
  </si>
  <si>
    <t>選択科目５</t>
    <rPh sb="0" eb="2">
      <t>センタク</t>
    </rPh>
    <rPh sb="2" eb="4">
      <t>カモク</t>
    </rPh>
    <phoneticPr fontId="1"/>
  </si>
  <si>
    <t>選択科目６</t>
    <rPh sb="0" eb="2">
      <t>センタク</t>
    </rPh>
    <rPh sb="2" eb="4">
      <t>カモク</t>
    </rPh>
    <phoneticPr fontId="1"/>
  </si>
  <si>
    <t>選択科目７</t>
    <rPh sb="0" eb="2">
      <t>センタク</t>
    </rPh>
    <rPh sb="2" eb="4">
      <t>カモク</t>
    </rPh>
    <phoneticPr fontId="1"/>
  </si>
  <si>
    <t>選択科目８</t>
    <rPh sb="0" eb="2">
      <t>センタク</t>
    </rPh>
    <rPh sb="2" eb="4">
      <t>カモク</t>
    </rPh>
    <phoneticPr fontId="1"/>
  </si>
  <si>
    <t>必須科目10</t>
    <rPh sb="0" eb="2">
      <t>ヒッス</t>
    </rPh>
    <rPh sb="2" eb="4">
      <t>カモク</t>
    </rPh>
    <phoneticPr fontId="1"/>
  </si>
  <si>
    <t>必須科目11</t>
    <rPh sb="0" eb="2">
      <t>ヒッス</t>
    </rPh>
    <rPh sb="2" eb="4">
      <t>カモク</t>
    </rPh>
    <phoneticPr fontId="1"/>
  </si>
  <si>
    <t>必須科目12</t>
    <rPh sb="0" eb="2">
      <t>ヒッス</t>
    </rPh>
    <rPh sb="2" eb="4">
      <t>カモク</t>
    </rPh>
    <phoneticPr fontId="1"/>
  </si>
  <si>
    <t>必須科目13</t>
    <rPh sb="0" eb="2">
      <t>ヒッス</t>
    </rPh>
    <rPh sb="2" eb="4">
      <t>カモク</t>
    </rPh>
    <phoneticPr fontId="1"/>
  </si>
  <si>
    <t>必須科目14</t>
    <rPh sb="0" eb="2">
      <t>ヒッス</t>
    </rPh>
    <rPh sb="2" eb="4">
      <t>カモク</t>
    </rPh>
    <phoneticPr fontId="1"/>
  </si>
  <si>
    <t>必須科目15</t>
    <rPh sb="0" eb="2">
      <t>ヒッス</t>
    </rPh>
    <rPh sb="2" eb="4">
      <t>カモク</t>
    </rPh>
    <phoneticPr fontId="1"/>
  </si>
  <si>
    <t>■最少催行人数</t>
    <rPh sb="1" eb="3">
      <t>サイショウ</t>
    </rPh>
    <rPh sb="3" eb="5">
      <t>サイコウ</t>
    </rPh>
    <rPh sb="5" eb="7">
      <t>ニンズウ</t>
    </rPh>
    <phoneticPr fontId="1"/>
  </si>
  <si>
    <t>座学／実技</t>
    <rPh sb="0" eb="2">
      <t>ザガク</t>
    </rPh>
    <rPh sb="3" eb="5">
      <t>ジツギ</t>
    </rPh>
    <phoneticPr fontId="1"/>
  </si>
  <si>
    <t>（著書）</t>
    <rPh sb="1" eb="3">
      <t>チョショ</t>
    </rPh>
    <phoneticPr fontId="7"/>
  </si>
  <si>
    <t>（学術論文）</t>
    <rPh sb="1" eb="3">
      <t>ガクジュツ</t>
    </rPh>
    <rPh sb="3" eb="5">
      <t>ロンブン</t>
    </rPh>
    <phoneticPr fontId="7"/>
  </si>
  <si>
    <t>（学会発表）</t>
    <rPh sb="1" eb="3">
      <t>ガッカイ</t>
    </rPh>
    <rPh sb="3" eb="5">
      <t>ハッピョウ</t>
    </rPh>
    <phoneticPr fontId="7"/>
  </si>
  <si>
    <r>
      <rPr>
        <b/>
        <sz val="11"/>
        <rFont val="ＭＳ Ｐゴシック"/>
        <family val="3"/>
        <charset val="128"/>
        <scheme val="minor"/>
      </rPr>
      <t xml:space="preserve">必須科目講師　　　　　　　
（15コマ全ての開講）
</t>
    </r>
    <r>
      <rPr>
        <sz val="11"/>
        <rFont val="ＭＳ Ｐゴシック"/>
        <family val="3"/>
        <charset val="128"/>
        <scheme val="minor"/>
      </rPr>
      <t xml:space="preserve">
・1コマあたり90分
・15コマ全ての履修を修了要件とする。
</t>
    </r>
    <rPh sb="0" eb="2">
      <t>ヒッス</t>
    </rPh>
    <rPh sb="2" eb="4">
      <t>カモク</t>
    </rPh>
    <rPh sb="4" eb="6">
      <t>コウシ</t>
    </rPh>
    <rPh sb="22" eb="24">
      <t>カイコウ</t>
    </rPh>
    <rPh sb="36" eb="37">
      <t>フン</t>
    </rPh>
    <rPh sb="43" eb="44">
      <t>スベ</t>
    </rPh>
    <rPh sb="46" eb="48">
      <t>リシュウ</t>
    </rPh>
    <rPh sb="49" eb="51">
      <t>シュウリョウ</t>
    </rPh>
    <rPh sb="51" eb="53">
      <t>ヨウケン</t>
    </rPh>
    <phoneticPr fontId="1"/>
  </si>
  <si>
    <r>
      <rPr>
        <b/>
        <sz val="11"/>
        <rFont val="ＭＳ Ｐゴシック"/>
        <family val="3"/>
        <charset val="128"/>
        <scheme val="minor"/>
      </rPr>
      <t xml:space="preserve">選択科目講師　　　　　　　
（5コマ以上を選択して開講）
</t>
    </r>
    <r>
      <rPr>
        <sz val="11"/>
        <rFont val="ＭＳ Ｐゴシック"/>
        <family val="3"/>
        <charset val="128"/>
        <scheme val="minor"/>
      </rPr>
      <t xml:space="preserve">
・1コマあたり90分
・5コマ以上を選択して、履修することを修了要件とする。
・各分野における特定の技術など、その分野の知識・技術を広げる上で、必要となるカリキュラムを設定する。</t>
    </r>
    <rPh sb="0" eb="2">
      <t>センタク</t>
    </rPh>
    <rPh sb="2" eb="4">
      <t>カモク</t>
    </rPh>
    <rPh sb="4" eb="6">
      <t>コウシ</t>
    </rPh>
    <rPh sb="25" eb="27">
      <t>カイコウ</t>
    </rPh>
    <rPh sb="39" eb="40">
      <t>フン</t>
    </rPh>
    <rPh sb="45" eb="47">
      <t>イジョウ</t>
    </rPh>
    <rPh sb="48" eb="50">
      <t>センタク</t>
    </rPh>
    <rPh sb="53" eb="55">
      <t>リシュウ</t>
    </rPh>
    <rPh sb="60" eb="62">
      <t>シュウリョウ</t>
    </rPh>
    <rPh sb="62" eb="64">
      <t>ヨウケン</t>
    </rPh>
    <rPh sb="70" eb="73">
      <t>カクブンヤ</t>
    </rPh>
    <rPh sb="77" eb="79">
      <t>トクテイ</t>
    </rPh>
    <rPh sb="80" eb="82">
      <t>ギジュツ</t>
    </rPh>
    <rPh sb="87" eb="89">
      <t>ブンヤ</t>
    </rPh>
    <rPh sb="90" eb="92">
      <t>チシキ</t>
    </rPh>
    <rPh sb="93" eb="95">
      <t>ギジュツ</t>
    </rPh>
    <rPh sb="96" eb="97">
      <t>ヒロ</t>
    </rPh>
    <rPh sb="99" eb="100">
      <t>ウエ</t>
    </rPh>
    <rPh sb="102" eb="104">
      <t>ヒツヨウ</t>
    </rPh>
    <rPh sb="114" eb="116">
      <t>セッテイ</t>
    </rPh>
    <phoneticPr fontId="1"/>
  </si>
  <si>
    <r>
      <t>　３）オンデマンド：事前撮影、一定期間の放映（開講期間は10日以上</t>
    </r>
    <r>
      <rPr>
        <sz val="11"/>
        <rFont val="ＭＳ Ｐゴシック"/>
        <family val="3"/>
        <charset val="128"/>
        <scheme val="minor"/>
      </rPr>
      <t>とする）</t>
    </r>
    <phoneticPr fontId="1"/>
  </si>
  <si>
    <r>
      <t>教材作成・購入費</t>
    </r>
    <r>
      <rPr>
        <sz val="9"/>
        <rFont val="ＭＳ Ｐゴシック"/>
        <family val="3"/>
        <charset val="128"/>
        <scheme val="minor"/>
      </rPr>
      <t>（講師謝金除く）</t>
    </r>
    <rPh sb="0" eb="2">
      <t>キョウザイ</t>
    </rPh>
    <rPh sb="2" eb="4">
      <t>サクセイ</t>
    </rPh>
    <rPh sb="5" eb="7">
      <t>コウニュウ</t>
    </rPh>
    <rPh sb="7" eb="8">
      <t>ヒ</t>
    </rPh>
    <rPh sb="9" eb="11">
      <t>コウシ</t>
    </rPh>
    <rPh sb="11" eb="13">
      <t>シャキン</t>
    </rPh>
    <rPh sb="13" eb="14">
      <t>ノゾ</t>
    </rPh>
    <phoneticPr fontId="1"/>
  </si>
  <si>
    <t>印刷製本費</t>
    <rPh sb="0" eb="2">
      <t>インサツ</t>
    </rPh>
    <rPh sb="2" eb="4">
      <t>セイホン</t>
    </rPh>
    <rPh sb="4" eb="5">
      <t>ヒ</t>
    </rPh>
    <phoneticPr fontId="1"/>
  </si>
  <si>
    <t>プルダウンで選択してください</t>
  </si>
  <si>
    <t>備考（使用用途を含む）</t>
    <rPh sb="0" eb="2">
      <t>ビコウ</t>
    </rPh>
    <rPh sb="3" eb="5">
      <t>シヨウ</t>
    </rPh>
    <rPh sb="5" eb="7">
      <t>ヨウト</t>
    </rPh>
    <rPh sb="8" eb="9">
      <t>フク</t>
    </rPh>
    <phoneticPr fontId="1"/>
  </si>
  <si>
    <t>法人印または代表者印が押印されている（個人印は不可）。</t>
    <rPh sb="0" eb="2">
      <t>ホウジン</t>
    </rPh>
    <rPh sb="2" eb="3">
      <t>イン</t>
    </rPh>
    <phoneticPr fontId="1"/>
  </si>
  <si>
    <t>学校教育の実際（技術編１）（授業設計の実際）</t>
    <phoneticPr fontId="1"/>
  </si>
  <si>
    <t>学校教育の実際（技術編２）（講義法の実際）</t>
    <phoneticPr fontId="1"/>
  </si>
  <si>
    <t>学校教育の実際（技術編３）（アクティブラーニングの実際）</t>
    <phoneticPr fontId="1"/>
  </si>
  <si>
    <t>学校教育の実際（技術編４）（学習評価の実際）</t>
    <phoneticPr fontId="1"/>
  </si>
  <si>
    <t>学校教育の実際（技術編５）（研究指導の実際）</t>
    <phoneticPr fontId="1"/>
  </si>
  <si>
    <t>学校教育の実際（技術編６）（授業改善の実際）</t>
    <phoneticPr fontId="1"/>
  </si>
  <si>
    <t>学校教育の実際（技術編７）（臨床実習の意義）</t>
    <phoneticPr fontId="1"/>
  </si>
  <si>
    <t>領域・医療機関機能別の理学療法管理・運営の実際（技術編１）（急性期医療）</t>
    <phoneticPr fontId="1"/>
  </si>
  <si>
    <t>領域・医療機関機能別の理学療法管理・運営の実際（技術編２）（回復期病棟）</t>
    <phoneticPr fontId="1"/>
  </si>
  <si>
    <t>領域・医療機関機能別の理学療法管理・運営の実際（技術編３）（療養病棟）</t>
    <phoneticPr fontId="1"/>
  </si>
  <si>
    <t>領域・医療機関機能別の理学療法管理・運営の実際（技術編４）（小児施設）</t>
    <phoneticPr fontId="1"/>
  </si>
  <si>
    <t>領域・医療機関機能別の理学療法管理・運営の実際（技術編５）（訪問理学療法）</t>
    <phoneticPr fontId="1"/>
  </si>
  <si>
    <t>領域・医療機関機能別の理学療法管理・運営の実際（技術編６）（通所施設）</t>
    <phoneticPr fontId="1"/>
  </si>
  <si>
    <t>領域・医療機関機能別の理学療法管理・運営の実際（技術編７）（介護保険施設）</t>
    <phoneticPr fontId="1"/>
  </si>
  <si>
    <t>臨床教育の実際（技術編１）On the Job Trainingの実際</t>
    <phoneticPr fontId="1"/>
  </si>
  <si>
    <t>臨床教育の実際（技術編２）Off the Job Trainingの実際</t>
    <phoneticPr fontId="1"/>
  </si>
  <si>
    <t>臨床教育の実際（技術編３）他職種連携・他職種協働</t>
    <phoneticPr fontId="1"/>
  </si>
  <si>
    <t>臨床教育の実際（技術編４）臨床教育効果判定</t>
    <phoneticPr fontId="1"/>
  </si>
  <si>
    <t>臨床教育の実際（技術編５）臨床実習指導法</t>
    <phoneticPr fontId="1"/>
  </si>
  <si>
    <t>臨床教育の実際（技術編６）クリニカルラダー</t>
    <phoneticPr fontId="1"/>
  </si>
  <si>
    <t>臨床教育の実際（技術編７）コミュニケーション論</t>
    <phoneticPr fontId="1"/>
  </si>
  <si>
    <t>疾病・障害特異的理学療法の実際（技術編１）（脳画像評価の実際）</t>
    <phoneticPr fontId="1"/>
  </si>
  <si>
    <t>疾病・障害特異的理学療法の実際（技術編２）（リスク管理の実際）</t>
    <phoneticPr fontId="1"/>
  </si>
  <si>
    <t>疾病・障害特異的理学療法の実際（技術編３）（歩行再建の実際）</t>
    <phoneticPr fontId="1"/>
  </si>
  <si>
    <t>疾病・障害特異的理学療法の実際（技術編４）（ニューロモデュレーションの実際）</t>
    <phoneticPr fontId="1"/>
  </si>
  <si>
    <t>疾病・障害特異的理学療法の実際（技術編５）（装具療法の実際）</t>
    <phoneticPr fontId="1"/>
  </si>
  <si>
    <t>疾病・障害特異的理学療法の実際（技術編６）（上肢トレーニングの実際）</t>
    <phoneticPr fontId="1"/>
  </si>
  <si>
    <t>疾病・障害特異的理学療法の実際（技術編７）（ロボット療法の実際）</t>
    <phoneticPr fontId="1"/>
  </si>
  <si>
    <t>疾病・障害特異的理学療法の実際（技術編１）（神経筋障害に対する評価の実際）</t>
    <phoneticPr fontId="1"/>
  </si>
  <si>
    <t>疾病・障害特異的理学療法の実際（技術編２）（パーキンソン病の実際）</t>
    <phoneticPr fontId="1"/>
  </si>
  <si>
    <t>疾病・障害特異的理学療法の実際（技術編３）（脊髄小脳変性症の実際）</t>
    <phoneticPr fontId="1"/>
  </si>
  <si>
    <t>疾病・障害特異的理学療法の実際（技術編４）（筋ジストロフィー症の実際）</t>
    <phoneticPr fontId="1"/>
  </si>
  <si>
    <t>疾病・障害特異的理学療法の実際（技術編５）（重症筋無力症の実際）</t>
    <phoneticPr fontId="1"/>
  </si>
  <si>
    <t>疾病・障害特異的理学療法の実際（技術編６）（筋萎縮性側索硬化症の実際）</t>
    <phoneticPr fontId="1"/>
  </si>
  <si>
    <t>疾病・障害特異的理学療法の実際（技術編７）（ギラン・バレー症候群の実際）</t>
    <phoneticPr fontId="1"/>
  </si>
  <si>
    <t>疾病・障害特異的理学療法の実際（技術編１）（脊髄損傷の機能障害に対する評価の実際）</t>
    <phoneticPr fontId="1"/>
  </si>
  <si>
    <t>疾病・障害特異的理学療法の実際（技術編２）（リスク管理と合併症予防の実際）</t>
    <phoneticPr fontId="1"/>
  </si>
  <si>
    <t>疾病・障害特異的理学療法の実際（技術編３）（呼吸理学療法の実際）</t>
    <phoneticPr fontId="1"/>
  </si>
  <si>
    <t>疾病・障害特異的理学療法の実際（技術編４）（基本動作練習の実際　臥位～座位～移乗動作を中心に）</t>
    <phoneticPr fontId="1"/>
  </si>
  <si>
    <t>疾病・障害特異的理学療法の実際（技術編５）（基本動作練習の実際　車椅子操作・立位・歩行を中心に）</t>
    <phoneticPr fontId="1"/>
  </si>
  <si>
    <t>疾病・障害特異的理学療法の実際（技術編６）（ADL 練習の実際　食事・整容・更衣・排泄・入浴）</t>
    <phoneticPr fontId="1"/>
  </si>
  <si>
    <t>疾病・障害特異的理学療法の実際（技術編７）（ロボット療法と電気刺激療法の実際）</t>
    <phoneticPr fontId="1"/>
  </si>
  <si>
    <t>疾病・障害特異的理学療法の実際（技術編１）（運動発達に伴う姿勢反射の評価の実際）</t>
    <phoneticPr fontId="1"/>
  </si>
  <si>
    <t>疾病・障害特異的理学療法の実際（技術編１）（運動器画像評価の実際）</t>
    <phoneticPr fontId="1"/>
  </si>
  <si>
    <t>疾病・障害特異的理学療法の実際（技術編１）（切断術前評価と理学療法介入）</t>
    <phoneticPr fontId="1"/>
  </si>
  <si>
    <t>疾病・障害特異的理学療法の実際（技術編１）（画像評価の実際）</t>
    <phoneticPr fontId="1"/>
  </si>
  <si>
    <t>疾病・障害特異的理学療法の実際（技術編１）（フィジカルアセスメントの実際）</t>
    <phoneticPr fontId="1"/>
  </si>
  <si>
    <t>疾病・障害特異的理学療法の実際（技術編１）（ヘルパー、訪問看護師が行う介助方法の実際）</t>
    <phoneticPr fontId="1"/>
  </si>
  <si>
    <t>疾病・障害特異的理学療法の実際（技術編１）（フィジカルアセスメントとリスク管理）</t>
    <phoneticPr fontId="1"/>
  </si>
  <si>
    <t>疾病・障害特異的理学療法の実際（技術編１）（ヘルスコミュニケーションの実際）</t>
    <rPh sb="16" eb="19">
      <t>ギジュツヘン</t>
    </rPh>
    <phoneticPr fontId="1"/>
  </si>
  <si>
    <t>疾病・障害特異的理学療法の実際（技術編１）（義足アライメントの問題と対処方法の実際）</t>
    <phoneticPr fontId="1"/>
  </si>
  <si>
    <t>疾病・障害特異的理学療法の実際（技術編１）（脳卒中に対する機能的電気刺激療法の実際）</t>
    <phoneticPr fontId="1"/>
  </si>
  <si>
    <t>疾病・障害特異的理学療法の実際（技術編１）（熱傷に対する予防・ケアの実際）</t>
    <phoneticPr fontId="1"/>
  </si>
  <si>
    <t>疾病・障害特異的理学療法の実際（技術編１）（脳卒中患者の疼痛に対する疼痛管理）</t>
    <phoneticPr fontId="1"/>
  </si>
  <si>
    <t>疾病・障害特異的理学療法の実際（技術編２）（新生児期・乳児期の理学療法の実際）</t>
    <phoneticPr fontId="1"/>
  </si>
  <si>
    <t>疾病・障害特異的理学療法の実際（技術編２）（肩関節疾患の機能解剖と理学療法）</t>
    <phoneticPr fontId="1"/>
  </si>
  <si>
    <t>疾病・障害特異的理学療法の実際（技術編２）（術後の断端管理）</t>
    <phoneticPr fontId="1"/>
  </si>
  <si>
    <t>疾病・障害特異的理学療法の実際（技術編２）（救急対応の実際）</t>
    <phoneticPr fontId="1"/>
  </si>
  <si>
    <t>疾病・障害特異的理学療法の実際（技術編２）（身体機能評価の実際）</t>
    <phoneticPr fontId="1"/>
  </si>
  <si>
    <t>疾病・障害特異的理学療法の実際（技術編２）（家族が行う介助方法の実際）</t>
    <phoneticPr fontId="1"/>
  </si>
  <si>
    <t>疾病・障害特異的理学療法の実際（技術編２）（体力測定・評価の実際）</t>
    <phoneticPr fontId="1"/>
  </si>
  <si>
    <t>疾病・障害特異的理学療法の実際（技術編２）（運動器の機能低下予防の実際）</t>
    <rPh sb="16" eb="19">
      <t>ギジュツヘン</t>
    </rPh>
    <phoneticPr fontId="1"/>
  </si>
  <si>
    <t>疾病・障害特異的理学療法の実際（技術編２）（短下肢装具と長下肢装具の適応と実際）</t>
    <phoneticPr fontId="1"/>
  </si>
  <si>
    <t>疾病・障害特異的理学療法の実際（技術編２）（疼痛管理における経皮的電気刺激療法の実際）</t>
    <phoneticPr fontId="1"/>
  </si>
  <si>
    <t>疾病・障害特異的理学療法の実際（技術編２）（褥瘡に対する予防・ケアの実際）</t>
    <phoneticPr fontId="1"/>
  </si>
  <si>
    <t>疾病・障害特異的理学療法の実際（技術編２）（幻視痛に対する疼痛管理）</t>
    <phoneticPr fontId="1"/>
  </si>
  <si>
    <t>疾病・障害特異的理学療法の実際（技術編３）（幼児期の理学療法の実際）</t>
    <phoneticPr fontId="1"/>
  </si>
  <si>
    <t>疾病・障害特異的理学療法の実際（技術編４）（学齢期の理学療法の実際）</t>
    <phoneticPr fontId="1"/>
  </si>
  <si>
    <t>疾病・障害特異的理学療法の実際（技術編５）（成人期の理学療法の実際）</t>
    <phoneticPr fontId="1"/>
  </si>
  <si>
    <t>疾病・障害特異的理学療法の実際（技術編６）（義肢・装具療法の実際）</t>
    <phoneticPr fontId="1"/>
  </si>
  <si>
    <t>疾病・障害特異的理学療法の実際（技術編７）（日常生活における福祉工学的アプローチの実際）</t>
    <phoneticPr fontId="1"/>
  </si>
  <si>
    <t>疾病・障害特異的理学療法の実際（技術編８）（療育・就学支援の実際）</t>
    <phoneticPr fontId="1"/>
  </si>
  <si>
    <t>疾病・障害特異的理学療法の実際（技術編３）（脊椎疾患の機能解剖と理学療法）</t>
    <phoneticPr fontId="1"/>
  </si>
  <si>
    <t>疾病・障害特異的理学療法の実際（技術編４）（股関節疾患の機能解剖と理学療法）</t>
    <phoneticPr fontId="1"/>
  </si>
  <si>
    <t>疾病・障害特異的理学療法の実際（技術編５）（膝関節疾患の機能解剖と理学療法）</t>
    <phoneticPr fontId="1"/>
  </si>
  <si>
    <t>疾病・障害特異的理学療法の実際（技術編６）（足関節疾患の機能解剖と理学療法）</t>
    <phoneticPr fontId="1"/>
  </si>
  <si>
    <t>疾病・障害特異的理学療法の実際（技術編７）（姿勢・歩行の評価・分析と理学療法の実際）</t>
    <phoneticPr fontId="1"/>
  </si>
  <si>
    <t>疾病・障害特異的理学療法の実際（技術編３）（義肢装着前断端トレーニング）</t>
    <phoneticPr fontId="1"/>
  </si>
  <si>
    <t>疾病・障害特異的理学療法の実際（技術編４）（義肢装着下での立位・歩行トレーニング）</t>
    <phoneticPr fontId="1"/>
  </si>
  <si>
    <t>疾病・障害特異的理学療法の実際（技術編５）（義肢装着下でのADLトレーニング）</t>
    <phoneticPr fontId="1"/>
  </si>
  <si>
    <t>疾病・障害特異的理学療法の実際（技術編６）（義肢アライメントの問題と対処方法）</t>
    <phoneticPr fontId="1"/>
  </si>
  <si>
    <t>疾病・障害特異的理学療法の実際（技術編７）（断端痛や幻肢痛の問題と対処方法）</t>
    <phoneticPr fontId="1"/>
  </si>
  <si>
    <t>疾病・障害特異的理学療法の実際（技術編８）（断端の衛生管理）</t>
    <phoneticPr fontId="1"/>
  </si>
  <si>
    <t>疾病・障害特異的理学療法の実際（技術編３）（運動負荷試験とその解釈）</t>
    <phoneticPr fontId="1"/>
  </si>
  <si>
    <t>疾病・障害特異的理学療法の実際（技術編４）（運動処方とリスク管理）</t>
    <phoneticPr fontId="1"/>
  </si>
  <si>
    <t>疾病・障害特異的理学療法の実際（技術編５）（フットケアの実際）</t>
    <phoneticPr fontId="1"/>
  </si>
  <si>
    <t>疾病・障害特異的理学療法の実際（技術編６）（他職種連携の実際）</t>
    <rPh sb="22" eb="23">
      <t>タ</t>
    </rPh>
    <phoneticPr fontId="1"/>
  </si>
  <si>
    <t>疾病・障害特異的理学療法の実際（技術編７）（個別指導と集団指導の実際）</t>
    <phoneticPr fontId="1"/>
  </si>
  <si>
    <t>疾病・障害特異的理学療法の実際（技術編３）（歩行補助具の見直しと装具作成の実際）</t>
    <phoneticPr fontId="1"/>
  </si>
  <si>
    <t>疾病・障害特異的理学療法の実際（技術編４）（住宅環境調整の実際）</t>
    <phoneticPr fontId="1"/>
  </si>
  <si>
    <t>疾病・障害特異的理学療法の実際（技術編５）（緊急時対応、皮膚・フットケアの実際）</t>
    <phoneticPr fontId="1"/>
  </si>
  <si>
    <t>疾病・障害特異的理学療法の実際（技術編６）（在宅で生活するがん患者の実際）</t>
    <phoneticPr fontId="1"/>
  </si>
  <si>
    <t>疾病・障害特異的理学療法の実際（技術編７）（在宅で生活する在宅酸素療法患者の実際）</t>
    <phoneticPr fontId="1"/>
  </si>
  <si>
    <t>疾病・障害特異的理学療法の実際（技術編５）（ストレスマネジメントとカウンセリング）</t>
    <phoneticPr fontId="1"/>
  </si>
  <si>
    <t>疾病・障害特異的理学療法の実際（技術編６）（一次救命処置）</t>
    <phoneticPr fontId="1"/>
  </si>
  <si>
    <t>疾病・障害特異的理学療法の実際（技術編３）（転倒予防の実際）</t>
    <rPh sb="16" eb="19">
      <t>ギジュツヘン</t>
    </rPh>
    <phoneticPr fontId="1"/>
  </si>
  <si>
    <t>疾病・障害特異的理学療法の実際（技術編４）（認知機能低下予防の実際）</t>
    <rPh sb="16" eb="19">
      <t>ギジュツヘン</t>
    </rPh>
    <phoneticPr fontId="1"/>
  </si>
  <si>
    <t>疾病・障害特異的理学療法の実際（技術編５）（地域における介護予防の実際）</t>
    <rPh sb="16" eb="19">
      <t>ギジュツヘン</t>
    </rPh>
    <phoneticPr fontId="1"/>
  </si>
  <si>
    <t>疾病・障害特異的理学療法の実際（技術編６）（病院・施設における介護予防の実際）</t>
    <rPh sb="16" eb="19">
      <t>ギジュツヘン</t>
    </rPh>
    <phoneticPr fontId="1"/>
  </si>
  <si>
    <t>疾病・障害特異的理学療法の実際（技術編７）（介護予防におけるセーフティプロモーションの実際）</t>
    <phoneticPr fontId="1"/>
  </si>
  <si>
    <t>疾病・障害特異的理学療法の実際（技術編７）（装具療法の実際、最新のエビデンス）</t>
    <phoneticPr fontId="1"/>
  </si>
  <si>
    <t>疾病・障害特異的理学療法の実際（技術編６）（装具チェックポイントとバイオメカニクスの実際）</t>
    <rPh sb="42" eb="44">
      <t>ジッサイ</t>
    </rPh>
    <phoneticPr fontId="1"/>
  </si>
  <si>
    <t>疾病・障害特異的理学療法の実際（技術編５）（意思伝達装置、座位保持装置の適応と実際）</t>
    <phoneticPr fontId="1"/>
  </si>
  <si>
    <t>疾病・障害特異的理学療法の実際（技術編４）（歩行器、歩行補助杖の適応と実際）</t>
    <phoneticPr fontId="1"/>
  </si>
  <si>
    <t>疾病・障害特異的理学療法の実際（技術編３）（車いす、電動車いすの適応と実際）</t>
    <phoneticPr fontId="1"/>
  </si>
  <si>
    <t>疾病・障害特異的理学療法の実際（技術編３）（運動器疾患における物理療法の実際）</t>
    <phoneticPr fontId="1"/>
  </si>
  <si>
    <t>疾病・障害特異的理学療法の実際（技術編４）（スポーツの領域における物理療法の実際）</t>
    <phoneticPr fontId="1"/>
  </si>
  <si>
    <t>疾病・障害特異的理学療法の実際（技術編５）（創傷・褥瘡に対する電気刺激療法の実際）</t>
    <phoneticPr fontId="1"/>
  </si>
  <si>
    <t>疾病・障害特異的理学療法の実際（技術編６）（ウイメンズヘルスに対する物理療法の実際）</t>
    <phoneticPr fontId="1"/>
  </si>
  <si>
    <t>疾病・障害特異的理学療法の実際（技術編７）（超音波画像装置を用いた評価の理論と実際）</t>
    <phoneticPr fontId="1"/>
  </si>
  <si>
    <t>疾病・障害特異的理学療法の実際（技術編７）（栄養状態の改善の実際）</t>
    <phoneticPr fontId="1"/>
  </si>
  <si>
    <t>疾病・障害特異的理学療法の実際（技術編６）（シーティングの実際）</t>
    <phoneticPr fontId="1"/>
  </si>
  <si>
    <t>疾病・障害特異的理学療法の実際（技術編５）（皮膚管理（スキンケア）の実際）</t>
    <phoneticPr fontId="1"/>
  </si>
  <si>
    <t>疾病・障害特異的理学療法の実際（技術編４）（減圧・体位変換の実際）</t>
    <phoneticPr fontId="1"/>
  </si>
  <si>
    <t>疾病・障害特異的理学療法の実際（技術編３）（創傷一般に対する予防・ケアの実際）</t>
    <phoneticPr fontId="1"/>
  </si>
  <si>
    <t>【様式4】講師リスト</t>
    <rPh sb="5" eb="7">
      <t>コウシ</t>
    </rPh>
    <phoneticPr fontId="1"/>
  </si>
  <si>
    <t>選択してください</t>
  </si>
  <si>
    <t>　</t>
    <phoneticPr fontId="1"/>
  </si>
  <si>
    <t>理学療法士</t>
    <rPh sb="0" eb="5">
      <t>リガクリョウホウシ</t>
    </rPh>
    <phoneticPr fontId="1"/>
  </si>
  <si>
    <t>必須１</t>
    <rPh sb="0" eb="2">
      <t>ヒッス</t>
    </rPh>
    <phoneticPr fontId="1"/>
  </si>
  <si>
    <t>必須２</t>
    <rPh sb="0" eb="2">
      <t>ヒッス</t>
    </rPh>
    <phoneticPr fontId="1"/>
  </si>
  <si>
    <t>必須３</t>
    <rPh sb="0" eb="2">
      <t>ヒッス</t>
    </rPh>
    <phoneticPr fontId="1"/>
  </si>
  <si>
    <t>必須４</t>
    <rPh sb="0" eb="2">
      <t>ヒッス</t>
    </rPh>
    <phoneticPr fontId="1"/>
  </si>
  <si>
    <t>必須５</t>
    <rPh sb="0" eb="2">
      <t>ヒッス</t>
    </rPh>
    <phoneticPr fontId="1"/>
  </si>
  <si>
    <t>必須６</t>
    <rPh sb="0" eb="2">
      <t>ヒッス</t>
    </rPh>
    <phoneticPr fontId="1"/>
  </si>
  <si>
    <t>必須７</t>
    <rPh sb="0" eb="2">
      <t>ヒッス</t>
    </rPh>
    <phoneticPr fontId="1"/>
  </si>
  <si>
    <t>必須８</t>
    <rPh sb="0" eb="2">
      <t>ヒッス</t>
    </rPh>
    <phoneticPr fontId="1"/>
  </si>
  <si>
    <t>必須９</t>
    <rPh sb="0" eb="2">
      <t>ヒッス</t>
    </rPh>
    <phoneticPr fontId="1"/>
  </si>
  <si>
    <t>必須１０</t>
    <rPh sb="0" eb="2">
      <t>ヒッス</t>
    </rPh>
    <phoneticPr fontId="1"/>
  </si>
  <si>
    <t>必須１１</t>
    <rPh sb="0" eb="2">
      <t>ヒッス</t>
    </rPh>
    <phoneticPr fontId="1"/>
  </si>
  <si>
    <t>必須１２</t>
    <rPh sb="0" eb="2">
      <t>ヒッス</t>
    </rPh>
    <phoneticPr fontId="1"/>
  </si>
  <si>
    <t>必須１３</t>
    <rPh sb="0" eb="2">
      <t>ヒッス</t>
    </rPh>
    <phoneticPr fontId="1"/>
  </si>
  <si>
    <t>必須１４</t>
    <rPh sb="0" eb="2">
      <t>ヒッス</t>
    </rPh>
    <phoneticPr fontId="1"/>
  </si>
  <si>
    <t>必須１５</t>
    <rPh sb="0" eb="2">
      <t>ヒッス</t>
    </rPh>
    <phoneticPr fontId="1"/>
  </si>
  <si>
    <t>選択１</t>
    <rPh sb="0" eb="2">
      <t>センタク</t>
    </rPh>
    <phoneticPr fontId="1"/>
  </si>
  <si>
    <t>選択２</t>
    <rPh sb="0" eb="2">
      <t>センタク</t>
    </rPh>
    <phoneticPr fontId="1"/>
  </si>
  <si>
    <t>選択３</t>
    <rPh sb="0" eb="2">
      <t>センタク</t>
    </rPh>
    <phoneticPr fontId="1"/>
  </si>
  <si>
    <t>選択４</t>
    <rPh sb="0" eb="2">
      <t>センタク</t>
    </rPh>
    <phoneticPr fontId="1"/>
  </si>
  <si>
    <t>選択５</t>
    <rPh sb="0" eb="2">
      <t>センタク</t>
    </rPh>
    <phoneticPr fontId="1"/>
  </si>
  <si>
    <t>選択６</t>
    <rPh sb="0" eb="2">
      <t>センタク</t>
    </rPh>
    <phoneticPr fontId="1"/>
  </si>
  <si>
    <t>選択７</t>
    <rPh sb="0" eb="2">
      <t>センタク</t>
    </rPh>
    <phoneticPr fontId="1"/>
  </si>
  <si>
    <t>選択８</t>
    <rPh sb="0" eb="2">
      <t>センタク</t>
    </rPh>
    <phoneticPr fontId="1"/>
  </si>
  <si>
    <t>職種名
（理学療法士のみ可）</t>
    <rPh sb="0" eb="2">
      <t>ショクシュ</t>
    </rPh>
    <rPh sb="2" eb="3">
      <t>メイ</t>
    </rPh>
    <rPh sb="5" eb="10">
      <t>リガクリョウホウシ</t>
    </rPh>
    <rPh sb="12" eb="13">
      <t>カ</t>
    </rPh>
    <phoneticPr fontId="1"/>
  </si>
  <si>
    <t>疾病・障害特異的理学療法の実際（技術編８）（予後予測の実際）</t>
    <rPh sb="22" eb="26">
      <t>ヨゴヨソク</t>
    </rPh>
    <rPh sb="27" eb="29">
      <t>ジッサイ</t>
    </rPh>
    <phoneticPr fontId="1"/>
  </si>
  <si>
    <t>疾病・障害特異的理学療法の実際（技術編８）（多発性硬化症の実際）</t>
    <phoneticPr fontId="1"/>
  </si>
  <si>
    <t>疾病・障害特異的理学療法の実際（技術編８）（自動車運転や障がい者スポーツの実際）</t>
    <phoneticPr fontId="1"/>
  </si>
  <si>
    <t>疾病・障害特異的理学療法の実際（技術編８）（多関節運動連鎖の評価と理学療法の実際）</t>
    <phoneticPr fontId="1"/>
  </si>
  <si>
    <t>疾病・障害特異的理学療法の実際（技術編８）（障がい者スポーツの競技・障害別対応の実際）</t>
    <phoneticPr fontId="1"/>
  </si>
  <si>
    <t>症例に基づく徒手理学療法の評価と介入（技術編８）（顔面・前庭機能）</t>
    <rPh sb="19" eb="22">
      <t>ギジュツヘン</t>
    </rPh>
    <phoneticPr fontId="1"/>
  </si>
  <si>
    <t>疾病・障害特異的理学療法の実際（技術編８）（大血管疾患に対する運動療法の実際）</t>
    <phoneticPr fontId="1"/>
  </si>
  <si>
    <t>疾病・障害特異的理学療法の実際（技術編８）（吸引の実際）</t>
    <phoneticPr fontId="1"/>
  </si>
  <si>
    <t>疾病・障害特異的理学療法の実際（技術編８）（高齢糖尿病患者への介入）</t>
    <phoneticPr fontId="1"/>
  </si>
  <si>
    <t>疾病・障害特異的理学療法の実際（技術編８）（在宅で生活する小児の実際）</t>
    <phoneticPr fontId="1"/>
  </si>
  <si>
    <t>疾病・障害特異的理学療法の実際（技術編８）（高齢者への介入）</t>
    <phoneticPr fontId="1"/>
  </si>
  <si>
    <t>疾病・障害特異的理学療法の実際（技術編８）（科学的根拠に基づく介護予防の実際）</t>
    <phoneticPr fontId="1"/>
  </si>
  <si>
    <t>疾病・障害特異的理学療法の実際（技術編８）（自立支援ロボットの実際）</t>
    <phoneticPr fontId="1"/>
  </si>
  <si>
    <t>疾病・障害特異的理学療法の実際（技術編８）（非侵襲的脳刺激療法の理論と実際）</t>
    <phoneticPr fontId="1"/>
  </si>
  <si>
    <t>疾病・障害特異的理学療法の実際（技術編８）（褥瘡・創傷ケアにおける物理療法の実際）</t>
    <phoneticPr fontId="1"/>
  </si>
  <si>
    <t>疾病・障害特異的理学療法の実際（技術編８）（CRPSに対する疼痛管理）</t>
    <phoneticPr fontId="1"/>
  </si>
  <si>
    <t>臨床教育の実際（技術編８）研究活動教育</t>
    <phoneticPr fontId="1"/>
  </si>
  <si>
    <t>学校教育の実際（技術編８）（障害学生支援の実際）</t>
    <phoneticPr fontId="1"/>
  </si>
  <si>
    <t>症例に基づく徒手理学療法の評価と介入（技術編１）（肩関節）</t>
    <rPh sb="19" eb="22">
      <t>ギジュツヘン</t>
    </rPh>
    <phoneticPr fontId="1"/>
  </si>
  <si>
    <t>症例に基づく徒手理学療法の評価と介入（技術編２）（頸椎・胸椎）</t>
    <rPh sb="19" eb="22">
      <t>ギジュツヘン</t>
    </rPh>
    <phoneticPr fontId="1"/>
  </si>
  <si>
    <t>症例に基づく徒手理学療法の評価と介入（技術編３）（腰椎・骨盤帯）</t>
    <rPh sb="19" eb="22">
      <t>ギジュツヘン</t>
    </rPh>
    <phoneticPr fontId="1"/>
  </si>
  <si>
    <t>症例に基づく徒手理学療法の評価と介入（技術編４）（股関節）</t>
    <rPh sb="19" eb="22">
      <t>ギジュツヘン</t>
    </rPh>
    <phoneticPr fontId="1"/>
  </si>
  <si>
    <t>症例に基づく徒手理学療法の評価と介入（技術編５）（膝関節）</t>
    <rPh sb="19" eb="22">
      <t>ギジュツヘン</t>
    </rPh>
    <phoneticPr fontId="1"/>
  </si>
  <si>
    <t>症例に基づく徒手理学療法の評価と介入（技術編６）（足関節．足部）</t>
    <rPh sb="19" eb="22">
      <t>ギジュツヘン</t>
    </rPh>
    <phoneticPr fontId="1"/>
  </si>
  <si>
    <t>症例に基づく徒手理学療法の評価と介入（技術編７）（肘・手関節・手指）</t>
    <rPh sb="19" eb="22">
      <t>ギジュツヘン</t>
    </rPh>
    <phoneticPr fontId="1"/>
  </si>
  <si>
    <t>疾病・障害特異的理学療法の実際（技術編１）（心電図の診かた）</t>
    <phoneticPr fontId="1"/>
  </si>
  <si>
    <t>疾病・障害特異的理学療法の実際（技術編２）（循環・腎機能障害把握のための理学療法評価の実際）</t>
    <phoneticPr fontId="1"/>
  </si>
  <si>
    <t>疾病・障害特異的理学療法の実際（技術編２）（呼吸障害把握のための身体所見のとりかた）</t>
    <phoneticPr fontId="1"/>
  </si>
  <si>
    <t>疾病・障害特異的理学療法の実際（技術編３）（循環器理学療法に必要な機能的能力の評価指標）</t>
    <rPh sb="22" eb="25">
      <t>ジュンカンキ</t>
    </rPh>
    <phoneticPr fontId="1"/>
  </si>
  <si>
    <t>疾病・障害特異的理学療法の実際（技術編３）（運動耐容能評価の実際）</t>
    <phoneticPr fontId="1"/>
  </si>
  <si>
    <t>疾病・障害特異的理学療法の実際（技術編４）（運動負荷試験・運動処方立案の実際）</t>
    <phoneticPr fontId="1"/>
  </si>
  <si>
    <t>疾病・障害特異的理学療法の実際（技術編４）（ADL・QOL評価の実際）</t>
    <phoneticPr fontId="1"/>
  </si>
  <si>
    <t>疾病・障害特異的理学療法の実際（技術編５）（リスク管理の実際）</t>
    <phoneticPr fontId="1"/>
  </si>
  <si>
    <t>疾病・障害特異的理学療法の実際（技術編５）（コンディショニングの実際）</t>
    <phoneticPr fontId="1"/>
  </si>
  <si>
    <t>疾病・障害特異的理学療法の実際（技術編６）（高齢心血管器疾患に対する運動療法の実際）</t>
    <phoneticPr fontId="1"/>
  </si>
  <si>
    <t>疾病・障害特異的理学療法の実際（技術編６）（運動療法の実際）</t>
    <phoneticPr fontId="1"/>
  </si>
  <si>
    <t>疾病・障害特異的理学療法の実際（技術編７）（慢性心不全患者に対する運動療法の実際）</t>
    <phoneticPr fontId="1"/>
  </si>
  <si>
    <t>疾病・障害特異的理学療法の実際（技術編７）（排痰法の実際）</t>
    <phoneticPr fontId="1"/>
  </si>
  <si>
    <t>疾病・障害特異的理学療法の実際（技術編３）（頸部痛に対する疼痛管理）</t>
    <phoneticPr fontId="1"/>
  </si>
  <si>
    <t>疾病・障害特異的理学療法の実際（技術編４）（腰痛に対する疼痛管理）</t>
    <phoneticPr fontId="1"/>
  </si>
  <si>
    <t>疾病・障害特異的理学療法の実際（技術編５）（膝関節痛に対する疼痛管理）</t>
    <phoneticPr fontId="1"/>
  </si>
  <si>
    <t>疾病・障害特異的理学療法の実際（技術編６）（急性痛（術後痛）に関する疼痛管理）</t>
    <phoneticPr fontId="1"/>
  </si>
  <si>
    <t>疾病・障害特異的理学療法の実際（技術編７）（がん性疼痛に対する疼痛管理）</t>
    <phoneticPr fontId="1"/>
  </si>
  <si>
    <t>※空欄で表示された科目へのみ「理学療法士」「医師」「看護師」など職種を直接入力してください。</t>
    <rPh sb="1" eb="3">
      <t>クウラン</t>
    </rPh>
    <rPh sb="4" eb="6">
      <t>ヒョウジ</t>
    </rPh>
    <rPh sb="9" eb="11">
      <t>カモク</t>
    </rPh>
    <rPh sb="15" eb="20">
      <t>リガクリョウホウシ</t>
    </rPh>
    <rPh sb="22" eb="24">
      <t>イシ</t>
    </rPh>
    <rPh sb="26" eb="29">
      <t>カンゴシ</t>
    </rPh>
    <rPh sb="32" eb="34">
      <t>ショクシュ</t>
    </rPh>
    <rPh sb="35" eb="37">
      <t>チョクセツ</t>
    </rPh>
    <rPh sb="37" eb="39">
      <t>ニュウリョク</t>
    </rPh>
    <phoneticPr fontId="1"/>
  </si>
  <si>
    <r>
      <rPr>
        <sz val="11"/>
        <color rgb="FFFF0000"/>
        <rFont val="ＭＳ Ｐゴシック"/>
        <family val="3"/>
        <charset val="128"/>
        <scheme val="minor"/>
      </rPr>
      <t>※</t>
    </r>
    <r>
      <rPr>
        <u/>
        <sz val="11"/>
        <color rgb="FFFF0000"/>
        <rFont val="ＭＳ Ｐゴシック"/>
        <family val="2"/>
        <charset val="128"/>
        <scheme val="minor"/>
      </rPr>
      <t>左上の分野名を選択して職種名に「理学療法士」と反映された科目の講師は</t>
    </r>
    <r>
      <rPr>
        <b/>
        <u/>
        <sz val="11"/>
        <color rgb="FFFF0000"/>
        <rFont val="ＭＳ Ｐゴシック"/>
        <family val="3"/>
        <charset val="128"/>
        <scheme val="minor"/>
      </rPr>
      <t>「理学療法士」のみ担当可能</t>
    </r>
    <r>
      <rPr>
        <u/>
        <sz val="11"/>
        <color rgb="FFFF0000"/>
        <rFont val="ＭＳ Ｐゴシック"/>
        <family val="2"/>
        <charset val="128"/>
        <scheme val="minor"/>
      </rPr>
      <t>です。自動反映された記載を変更しないでください。</t>
    </r>
    <rPh sb="1" eb="3">
      <t>ヒダリウエ</t>
    </rPh>
    <rPh sb="4" eb="7">
      <t>ブンヤメイ</t>
    </rPh>
    <rPh sb="8" eb="10">
      <t>センタク</t>
    </rPh>
    <rPh sb="12" eb="15">
      <t>ショクシュメイ</t>
    </rPh>
    <rPh sb="17" eb="22">
      <t>リガクリョウホウシ</t>
    </rPh>
    <rPh sb="24" eb="26">
      <t>ハンエイ</t>
    </rPh>
    <rPh sb="29" eb="31">
      <t>カモク</t>
    </rPh>
    <rPh sb="32" eb="34">
      <t>コウシ</t>
    </rPh>
    <rPh sb="36" eb="41">
      <t>リガクリョウホウシ</t>
    </rPh>
    <rPh sb="44" eb="46">
      <t>タントウ</t>
    </rPh>
    <rPh sb="46" eb="48">
      <t>カノウ</t>
    </rPh>
    <rPh sb="51" eb="53">
      <t>ジドウ</t>
    </rPh>
    <rPh sb="53" eb="55">
      <t>ハンエイ</t>
    </rPh>
    <rPh sb="58" eb="60">
      <t>キサイ</t>
    </rPh>
    <rPh sb="61" eb="63">
      <t>ヘンコウ</t>
    </rPh>
    <phoneticPr fontId="1"/>
  </si>
  <si>
    <t>会計責任者は、申請時点で申請組織に属している。</t>
    <rPh sb="0" eb="5">
      <t>カイケイセキニンシャ</t>
    </rPh>
    <phoneticPr fontId="1"/>
  </si>
  <si>
    <t>担当者は、申請時点で申請組織に属している。</t>
    <rPh sb="0" eb="3">
      <t>タントウシャ</t>
    </rPh>
    <phoneticPr fontId="1"/>
  </si>
  <si>
    <t>別紙にて、講師が「理学療法士のみ」と指定された科目について、講師は理学療法士である（他職種不可）。</t>
    <rPh sb="0" eb="2">
      <t>ベッシ</t>
    </rPh>
    <rPh sb="5" eb="7">
      <t>コウシ</t>
    </rPh>
    <rPh sb="9" eb="14">
      <t>リガクリョウホウシ</t>
    </rPh>
    <rPh sb="18" eb="20">
      <t>シテイ</t>
    </rPh>
    <rPh sb="23" eb="25">
      <t>カモク</t>
    </rPh>
    <rPh sb="30" eb="32">
      <t>コウシ</t>
    </rPh>
    <rPh sb="33" eb="38">
      <t>リガクリョウホウシ</t>
    </rPh>
    <rPh sb="42" eb="45">
      <t>タショクシュ</t>
    </rPh>
    <rPh sb="45" eb="47">
      <t>フカ</t>
    </rPh>
    <phoneticPr fontId="1"/>
  </si>
  <si>
    <t>別紙にて、講師が「理学療法士のみ」と指定された科目以外は、他職種でも可能であるが、申請要項に示された職種である。</t>
    <rPh sb="25" eb="27">
      <t>イガイ</t>
    </rPh>
    <rPh sb="29" eb="32">
      <t>タショクシュ</t>
    </rPh>
    <rPh sb="34" eb="36">
      <t>カノウ</t>
    </rPh>
    <rPh sb="41" eb="43">
      <t>シンセイ</t>
    </rPh>
    <rPh sb="43" eb="45">
      <t>ヨウコウ</t>
    </rPh>
    <rPh sb="46" eb="47">
      <t>シメ</t>
    </rPh>
    <rPh sb="50" eb="52">
      <t>ショクシュ</t>
    </rPh>
    <phoneticPr fontId="1"/>
  </si>
  <si>
    <t>該当
書類</t>
    <rPh sb="0" eb="2">
      <t>ガイトウ</t>
    </rPh>
    <rPh sb="3" eb="5">
      <t>ショルイ</t>
    </rPh>
    <phoneticPr fontId="1"/>
  </si>
  <si>
    <t>認定
申請書</t>
    <rPh sb="0" eb="2">
      <t>ニンテイ</t>
    </rPh>
    <rPh sb="3" eb="6">
      <t>シンセイショ</t>
    </rPh>
    <phoneticPr fontId="1"/>
  </si>
  <si>
    <t>学術業績について、主要な３つ程度の業績が、自身が執筆した著書・学術論文・学会発表（筆頭論文、筆頭演者であること）に分けて記載されている。</t>
    <rPh sb="0" eb="2">
      <t>ガクジュツ</t>
    </rPh>
    <rPh sb="2" eb="4">
      <t>ギョウセキ</t>
    </rPh>
    <rPh sb="9" eb="11">
      <t>シュヨウ</t>
    </rPh>
    <rPh sb="14" eb="16">
      <t>テイド</t>
    </rPh>
    <rPh sb="17" eb="19">
      <t>ギョウセキ</t>
    </rPh>
    <phoneticPr fontId="1"/>
  </si>
  <si>
    <t>申請者（教育機関管理者）は本会会員（在会のみ）であり、申請時点で申請組織に属している。</t>
    <rPh sb="13" eb="15">
      <t>ホンカイ</t>
    </rPh>
    <rPh sb="15" eb="17">
      <t>カイイン</t>
    </rPh>
    <rPh sb="18" eb="20">
      <t>ザイカイ</t>
    </rPh>
    <rPh sb="27" eb="29">
      <t>シンセイ</t>
    </rPh>
    <rPh sb="29" eb="31">
      <t>ジテン</t>
    </rPh>
    <rPh sb="32" eb="34">
      <t>シンセイ</t>
    </rPh>
    <rPh sb="34" eb="36">
      <t>ソシキ</t>
    </rPh>
    <rPh sb="37" eb="38">
      <t>ゾク</t>
    </rPh>
    <phoneticPr fontId="1"/>
  </si>
  <si>
    <t>演習補助講師は理学療法士免許取得者であり、登録理学療法士を取得している（休会者、会員権利停止者、取得見込、他職種は不可）。</t>
    <rPh sb="0" eb="2">
      <t>エンシュウ</t>
    </rPh>
    <rPh sb="2" eb="4">
      <t>ホジョ</t>
    </rPh>
    <rPh sb="4" eb="6">
      <t>コウシ</t>
    </rPh>
    <rPh sb="7" eb="12">
      <t>リガクリョウホウシ</t>
    </rPh>
    <rPh sb="12" eb="14">
      <t>メンキョ</t>
    </rPh>
    <rPh sb="14" eb="17">
      <t>シュトクシャ</t>
    </rPh>
    <rPh sb="21" eb="23">
      <t>トウロク</t>
    </rPh>
    <rPh sb="23" eb="28">
      <t>リガクリョウホウシ</t>
    </rPh>
    <rPh sb="29" eb="31">
      <t>シュトク</t>
    </rPh>
    <rPh sb="48" eb="50">
      <t>シュトク</t>
    </rPh>
    <rPh sb="50" eb="52">
      <t>ミコ</t>
    </rPh>
    <rPh sb="53" eb="56">
      <t>タショクシュ</t>
    </rPh>
    <rPh sb="57" eb="59">
      <t>フカ</t>
    </rPh>
    <phoneticPr fontId="1"/>
  </si>
  <si>
    <r>
      <t>教育上の実績について、</t>
    </r>
    <r>
      <rPr>
        <u/>
        <sz val="11"/>
        <rFont val="ＭＳ Ｐゴシック"/>
        <family val="3"/>
        <charset val="128"/>
        <scheme val="minor"/>
      </rPr>
      <t>担当科目に関連した</t>
    </r>
    <r>
      <rPr>
        <sz val="11"/>
        <rFont val="ＭＳ Ｐゴシック"/>
        <family val="3"/>
        <charset val="128"/>
        <scheme val="minor"/>
      </rPr>
      <t>①養成校教育歴、②研修会での講師経験、などが記載されている。</t>
    </r>
    <rPh sb="0" eb="2">
      <t>キョウイク</t>
    </rPh>
    <rPh sb="2" eb="3">
      <t>ジョウ</t>
    </rPh>
    <rPh sb="4" eb="6">
      <t>ジッセキ</t>
    </rPh>
    <phoneticPr fontId="1"/>
  </si>
  <si>
    <r>
      <t>【条件➀】当該分野および</t>
    </r>
    <r>
      <rPr>
        <b/>
        <u/>
        <sz val="10"/>
        <rFont val="ＭＳ 明朝"/>
        <family val="1"/>
        <charset val="128"/>
      </rPr>
      <t>科目</t>
    </r>
    <r>
      <rPr>
        <b/>
        <sz val="10"/>
        <rFont val="ＭＳ 明朝"/>
        <family val="1"/>
        <charset val="128"/>
      </rPr>
      <t>において理学療法実践力を有する者：職務上の実績に関する具体的事項</t>
    </r>
    <rPh sb="1" eb="3">
      <t>ジョウケン</t>
    </rPh>
    <rPh sb="7" eb="9">
      <t>ブンヤ</t>
    </rPh>
    <rPh sb="41" eb="44">
      <t>グタイテキ</t>
    </rPh>
    <phoneticPr fontId="7"/>
  </si>
  <si>
    <r>
      <t>【条件②】当該分野および</t>
    </r>
    <r>
      <rPr>
        <b/>
        <u/>
        <sz val="10"/>
        <rFont val="ＭＳ 明朝"/>
        <family val="1"/>
        <charset val="128"/>
      </rPr>
      <t>科目</t>
    </r>
    <r>
      <rPr>
        <b/>
        <sz val="10"/>
        <rFont val="ＭＳ 明朝"/>
        <family val="1"/>
        <charset val="128"/>
      </rPr>
      <t>において教育上の能力を有する者：教育上の実績に関する具体的事項</t>
    </r>
    <rPh sb="1" eb="3">
      <t>ジョウケン</t>
    </rPh>
    <rPh sb="30" eb="32">
      <t>キョウイク</t>
    </rPh>
    <phoneticPr fontId="7"/>
  </si>
  <si>
    <r>
      <t>【条件③】当該分野および</t>
    </r>
    <r>
      <rPr>
        <b/>
        <u/>
        <sz val="10"/>
        <rFont val="ＭＳ 明朝"/>
        <family val="1"/>
        <charset val="128"/>
      </rPr>
      <t>科目</t>
    </r>
    <r>
      <rPr>
        <b/>
        <sz val="10"/>
        <rFont val="ＭＳ 明朝"/>
        <family val="1"/>
        <charset val="128"/>
      </rPr>
      <t>において学術業績を有する者：学術業績に関する具体的事項</t>
    </r>
    <rPh sb="1" eb="3">
      <t>ジョウケン</t>
    </rPh>
    <rPh sb="7" eb="9">
      <t>ブンヤ</t>
    </rPh>
    <rPh sb="28" eb="30">
      <t>ガクジュツ</t>
    </rPh>
    <rPh sb="30" eb="32">
      <t>ギョウセキ</t>
    </rPh>
    <rPh sb="36" eb="39">
      <t>グタイテキ</t>
    </rPh>
    <phoneticPr fontId="7"/>
  </si>
  <si>
    <t>□</t>
    <phoneticPr fontId="1"/>
  </si>
  <si>
    <t>職歴について、以下の3点を遵守した上で記載されている。
「年月日順にすべてを記載」「在職期間が明確な記載」「現職については必ず『（現在に至る）』と記載」</t>
    <rPh sb="0" eb="2">
      <t>ショクレキ</t>
    </rPh>
    <rPh sb="7" eb="9">
      <t>イカ</t>
    </rPh>
    <rPh sb="11" eb="12">
      <t>テン</t>
    </rPh>
    <rPh sb="13" eb="15">
      <t>ジュンシュ</t>
    </rPh>
    <rPh sb="17" eb="18">
      <t>ウエ</t>
    </rPh>
    <rPh sb="19" eb="21">
      <t>キサイ</t>
    </rPh>
    <rPh sb="38" eb="40">
      <t>キサイ</t>
    </rPh>
    <rPh sb="50" eb="52">
      <t>キサイ</t>
    </rPh>
    <rPh sb="73" eb="75">
      <t>キサイ</t>
    </rPh>
    <phoneticPr fontId="1"/>
  </si>
  <si>
    <r>
      <t>職務上の実績について、従事した期間、職務内容が分かる（当該分野かつ担当科目における臨床実践経験が判断できる）ように記載されている。
※</t>
    </r>
    <r>
      <rPr>
        <u/>
        <sz val="11"/>
        <rFont val="ＭＳ Ｐゴシック"/>
        <family val="3"/>
        <charset val="128"/>
        <scheme val="minor"/>
      </rPr>
      <t>担当科目に関連した</t>
    </r>
    <r>
      <rPr>
        <sz val="11"/>
        <rFont val="ＭＳ Ｐゴシック"/>
        <family val="3"/>
        <charset val="128"/>
        <scheme val="minor"/>
      </rPr>
      <t>職務上の実績を記載すること
※○○病院△△科にて勤務、という情報のみでは実績にはならない</t>
    </r>
    <rPh sb="23" eb="24">
      <t>ワ</t>
    </rPh>
    <rPh sb="33" eb="35">
      <t>タントウ</t>
    </rPh>
    <rPh sb="35" eb="37">
      <t>カモク</t>
    </rPh>
    <rPh sb="57" eb="59">
      <t>キサイ</t>
    </rPh>
    <rPh sb="76" eb="80">
      <t>ショクム</t>
    </rPh>
    <rPh sb="80" eb="82">
      <t>ジッセキ</t>
    </rPh>
    <rPh sb="83" eb="85">
      <t>キサイ</t>
    </rPh>
    <rPh sb="93" eb="95">
      <t>ビョウイン</t>
    </rPh>
    <rPh sb="97" eb="98">
      <t>カ</t>
    </rPh>
    <rPh sb="100" eb="102">
      <t>キンム</t>
    </rPh>
    <rPh sb="106" eb="108">
      <t>ジョウホウ</t>
    </rPh>
    <rPh sb="112" eb="114">
      <t>ジッセキ</t>
    </rPh>
    <phoneticPr fontId="1"/>
  </si>
  <si>
    <t>※【注】必ず最初に分野名を選択し、科目等を反映させてから入力を進めてください</t>
    <rPh sb="2" eb="3">
      <t>チュウ</t>
    </rPh>
    <rPh sb="4" eb="5">
      <t>カナラ</t>
    </rPh>
    <rPh sb="6" eb="8">
      <t>サイショ</t>
    </rPh>
    <rPh sb="9" eb="12">
      <t>ブンヤメイ</t>
    </rPh>
    <rPh sb="13" eb="15">
      <t>センタク</t>
    </rPh>
    <rPh sb="17" eb="19">
      <t>カモク</t>
    </rPh>
    <rPh sb="19" eb="20">
      <t>トウ</t>
    </rPh>
    <rPh sb="21" eb="23">
      <t>ハンエイ</t>
    </rPh>
    <rPh sb="28" eb="30">
      <t>ニュウリョク</t>
    </rPh>
    <rPh sb="31" eb="32">
      <t>スス</t>
    </rPh>
    <phoneticPr fontId="1"/>
  </si>
  <si>
    <t>開講有無を選択</t>
  </si>
  <si>
    <t>学歴（取得免許、学位）</t>
    <phoneticPr fontId="7"/>
  </si>
  <si>
    <t>本会認定資格取得年月日</t>
    <rPh sb="0" eb="2">
      <t>ホンカイ</t>
    </rPh>
    <rPh sb="2" eb="4">
      <t>ニンテイ</t>
    </rPh>
    <rPh sb="4" eb="6">
      <t>シカク</t>
    </rPh>
    <rPh sb="6" eb="11">
      <t>シュトクネンガッピ</t>
    </rPh>
    <phoneticPr fontId="7"/>
  </si>
  <si>
    <t>登録理学療法士</t>
    <rPh sb="0" eb="7">
      <t>トウロクリガクリョウホウシ</t>
    </rPh>
    <phoneticPr fontId="7"/>
  </si>
  <si>
    <t>認定理学療法士</t>
    <rPh sb="0" eb="7">
      <t>ニンテイ</t>
    </rPh>
    <phoneticPr fontId="7"/>
  </si>
  <si>
    <t>専門理学療法士</t>
    <rPh sb="0" eb="2">
      <t>センモン</t>
    </rPh>
    <rPh sb="2" eb="7">
      <t>リガクリョウホウシ</t>
    </rPh>
    <phoneticPr fontId="7"/>
  </si>
  <si>
    <t>分野</t>
    <rPh sb="0" eb="2">
      <t>ブンヤ</t>
    </rPh>
    <phoneticPr fontId="7"/>
  </si>
  <si>
    <t>取得年月</t>
    <rPh sb="0" eb="4">
      <t>シュトクネンゲツ</t>
    </rPh>
    <phoneticPr fontId="7"/>
  </si>
  <si>
    <t>西暦</t>
    <rPh sb="0" eb="2">
      <t>セイレキ</t>
    </rPh>
    <phoneticPr fontId="7"/>
  </si>
  <si>
    <t>会員番号（理学療法士の場合）</t>
    <rPh sb="0" eb="4">
      <t>カイインバンゴウ</t>
    </rPh>
    <rPh sb="5" eb="10">
      <t>リガクリョウホウシ</t>
    </rPh>
    <rPh sb="11" eb="13">
      <t>バアイ</t>
    </rPh>
    <phoneticPr fontId="7"/>
  </si>
  <si>
    <t>（数字8桁）</t>
    <rPh sb="1" eb="3">
      <t>スウジ</t>
    </rPh>
    <rPh sb="4" eb="5">
      <t>ケタ</t>
    </rPh>
    <phoneticPr fontId="7"/>
  </si>
  <si>
    <t>講義は必須科目、選択科目の順に受講できる開講計画である。</t>
    <rPh sb="0" eb="2">
      <t>コウギ</t>
    </rPh>
    <rPh sb="3" eb="5">
      <t>ヒッス</t>
    </rPh>
    <rPh sb="5" eb="7">
      <t>カモク</t>
    </rPh>
    <rPh sb="8" eb="10">
      <t>センタク</t>
    </rPh>
    <rPh sb="10" eb="12">
      <t>カモク</t>
    </rPh>
    <rPh sb="13" eb="14">
      <t>ジュン</t>
    </rPh>
    <rPh sb="15" eb="17">
      <t>ジュコウ</t>
    </rPh>
    <rPh sb="20" eb="22">
      <t>カイコウ</t>
    </rPh>
    <rPh sb="22" eb="24">
      <t>ケイカク</t>
    </rPh>
    <phoneticPr fontId="1"/>
  </si>
  <si>
    <r>
      <t>【様式5】　</t>
    </r>
    <r>
      <rPr>
        <b/>
        <sz val="11"/>
        <color rgb="FFFF0000"/>
        <rFont val="ＭＳ Ｐゴシック"/>
        <family val="3"/>
        <charset val="128"/>
        <scheme val="minor"/>
      </rPr>
      <t>※講師が開講分野の認定理学療法士・専門理学療法士を有している場合のみ提出不要</t>
    </r>
    <rPh sb="1" eb="3">
      <t>ヨウシキ</t>
    </rPh>
    <phoneticPr fontId="7"/>
  </si>
  <si>
    <t>※実績がない項目は、空欄ではなく「なし」と記載すること。　　　　　　　　　　　　　　　　　　　　※不足な場合は、行数を増やしてよいが、当該科目に関連する業績を２ページ以内、複数科目を担当する場合には担当科目すべての関連業績を含め４ページ以内にまとめること。</t>
    <phoneticPr fontId="7"/>
  </si>
  <si>
    <t>必須科目</t>
    <rPh sb="0" eb="4">
      <t>ヒッスカモク</t>
    </rPh>
    <phoneticPr fontId="1"/>
  </si>
  <si>
    <t>選択科目</t>
    <rPh sb="0" eb="4">
      <t>センタクカモク</t>
    </rPh>
    <phoneticPr fontId="1"/>
  </si>
  <si>
    <t>※必須科目の後に選択科目を受講できるよう計画してください</t>
    <rPh sb="1" eb="3">
      <t>ヒッス</t>
    </rPh>
    <rPh sb="3" eb="5">
      <t>カモク</t>
    </rPh>
    <rPh sb="6" eb="7">
      <t>アト</t>
    </rPh>
    <rPh sb="8" eb="10">
      <t>センタク</t>
    </rPh>
    <rPh sb="10" eb="12">
      <t>カモク</t>
    </rPh>
    <rPh sb="13" eb="15">
      <t>ジュコウ</t>
    </rPh>
    <rPh sb="20" eb="22">
      <t>ケイカク</t>
    </rPh>
    <phoneticPr fontId="1"/>
  </si>
  <si>
    <t>対面開催有→様式2の(1)～(3)記載要</t>
    <rPh sb="0" eb="5">
      <t>タイメンカイサイアリ</t>
    </rPh>
    <rPh sb="6" eb="8">
      <t>ヨウシキ</t>
    </rPh>
    <rPh sb="17" eb="19">
      <t>キサイ</t>
    </rPh>
    <rPh sb="19" eb="20">
      <t>ヨウ</t>
    </rPh>
    <phoneticPr fontId="1"/>
  </si>
  <si>
    <t>事務局使用欄</t>
    <rPh sb="0" eb="3">
      <t>ジムキョク</t>
    </rPh>
    <rPh sb="3" eb="5">
      <t>シヨウ</t>
    </rPh>
    <rPh sb="5" eb="6">
      <t>ラン</t>
    </rPh>
    <phoneticPr fontId="1"/>
  </si>
  <si>
    <t>選択科目開講数</t>
    <rPh sb="0" eb="4">
      <t>センタクカモク</t>
    </rPh>
    <rPh sb="4" eb="7">
      <t>カイコウスウ</t>
    </rPh>
    <phoneticPr fontId="1"/>
  </si>
  <si>
    <t>※選択科目に補助講師がいる場合は、B列に担当科目を記載してください。</t>
    <rPh sb="1" eb="3">
      <t>センタク</t>
    </rPh>
    <rPh sb="3" eb="5">
      <t>カモク</t>
    </rPh>
    <rPh sb="6" eb="8">
      <t>ホジョ</t>
    </rPh>
    <rPh sb="8" eb="10">
      <t>コウシ</t>
    </rPh>
    <rPh sb="13" eb="15">
      <t>バアイ</t>
    </rPh>
    <rPh sb="18" eb="19">
      <t>レツ</t>
    </rPh>
    <rPh sb="20" eb="22">
      <t>タントウ</t>
    </rPh>
    <rPh sb="22" eb="24">
      <t>カモク</t>
    </rPh>
    <rPh sb="25" eb="27">
      <t>キサイ</t>
    </rPh>
    <phoneticPr fontId="1"/>
  </si>
  <si>
    <t>疾病・障害特異的理学療法の実際（技術編３）（スポーツ用装具・テーピング　上肢・体幹）</t>
    <phoneticPr fontId="1"/>
  </si>
  <si>
    <t>疾病・障害特異的理学療法の実際（技術編４）（スポーツ用装具・テーピング　下肢）</t>
    <phoneticPr fontId="1"/>
  </si>
  <si>
    <t>疾病・障害特異的理学療法の実際（技術編５）（物理療法）</t>
    <phoneticPr fontId="1"/>
  </si>
  <si>
    <t>疾病・障害特異的理学療法の実際（技術編６）（スポーツ選手に対する徒手療法）</t>
    <phoneticPr fontId="1"/>
  </si>
  <si>
    <t>疾病・障害特異的理学療法の実際（技術編７）（パフォーマンス向上・予防トレーニングの実際）</t>
    <phoneticPr fontId="1"/>
  </si>
  <si>
    <r>
      <t xml:space="preserve">実績・業績（条件➀～③のいずれかを必ず有する）
</t>
    </r>
    <r>
      <rPr>
        <b/>
        <sz val="11"/>
        <color rgb="FFFFFF00"/>
        <rFont val="ＭＳ 明朝"/>
        <family val="1"/>
        <charset val="128"/>
      </rPr>
      <t>※</t>
    </r>
    <r>
      <rPr>
        <b/>
        <u/>
        <sz val="11"/>
        <color rgb="FFFFFF00"/>
        <rFont val="ＭＳ 明朝"/>
        <family val="1"/>
        <charset val="128"/>
      </rPr>
      <t>必ず記載例を参照の上、当該分野および担当科目における
実績や業績を具体的に記載すること</t>
    </r>
    <rPh sb="0" eb="2">
      <t>ジッセキ</t>
    </rPh>
    <rPh sb="3" eb="5">
      <t>ギョウセキ</t>
    </rPh>
    <rPh sb="6" eb="8">
      <t>ジョウケン</t>
    </rPh>
    <rPh sb="17" eb="18">
      <t>カナラ</t>
    </rPh>
    <rPh sb="19" eb="20">
      <t>ユウ</t>
    </rPh>
    <rPh sb="25" eb="26">
      <t>カナラ</t>
    </rPh>
    <rPh sb="27" eb="29">
      <t>キサイ</t>
    </rPh>
    <rPh sb="29" eb="30">
      <t>レイ</t>
    </rPh>
    <rPh sb="31" eb="33">
      <t>サンショウ</t>
    </rPh>
    <rPh sb="34" eb="35">
      <t>ウエ</t>
    </rPh>
    <rPh sb="36" eb="38">
      <t>トウガイ</t>
    </rPh>
    <rPh sb="38" eb="40">
      <t>ブンヤ</t>
    </rPh>
    <rPh sb="43" eb="45">
      <t>タントウ</t>
    </rPh>
    <rPh sb="45" eb="47">
      <t>カモク</t>
    </rPh>
    <rPh sb="52" eb="54">
      <t>ジッセキ</t>
    </rPh>
    <rPh sb="55" eb="57">
      <t>ギョウセキ</t>
    </rPh>
    <rPh sb="58" eb="61">
      <t>グタイテキ</t>
    </rPh>
    <rPh sb="62" eb="64">
      <t>キサイ</t>
    </rPh>
    <phoneticPr fontId="7"/>
  </si>
  <si>
    <t>現在に至る</t>
    <rPh sb="0" eb="2">
      <t>ゲンザイ</t>
    </rPh>
    <rPh sb="3" eb="4">
      <t>イタ</t>
    </rPh>
    <phoneticPr fontId="7"/>
  </si>
  <si>
    <t>受講費単価●●円×募集定員●●名</t>
    <rPh sb="0" eb="3">
      <t>ジュコウヒ</t>
    </rPh>
    <rPh sb="3" eb="5">
      <t>タンカ</t>
    </rPh>
    <rPh sb="7" eb="8">
      <t>エン</t>
    </rPh>
    <phoneticPr fontId="1"/>
  </si>
  <si>
    <t>単価・定員数を記載してください</t>
    <rPh sb="0" eb="2">
      <t>タンカ</t>
    </rPh>
    <rPh sb="3" eb="5">
      <t>テイイン</t>
    </rPh>
    <rPh sb="5" eb="6">
      <t>スウ</t>
    </rPh>
    <rPh sb="7" eb="9">
      <t>キサイ</t>
    </rPh>
    <phoneticPr fontId="1"/>
  </si>
  <si>
    <t>●選択科目補助講師</t>
    <rPh sb="1" eb="5">
      <t>センタクカモク</t>
    </rPh>
    <rPh sb="5" eb="9">
      <t>ホジョコウシ</t>
    </rPh>
    <phoneticPr fontId="1"/>
  </si>
  <si>
    <t>必須／選択科目</t>
    <rPh sb="0" eb="2">
      <t>ヒッス</t>
    </rPh>
    <rPh sb="3" eb="5">
      <t>センタク</t>
    </rPh>
    <rPh sb="5" eb="7">
      <t>カモク</t>
    </rPh>
    <phoneticPr fontId="1"/>
  </si>
  <si>
    <t>番号</t>
    <rPh sb="0" eb="2">
      <t>バンゴウ</t>
    </rPh>
    <phoneticPr fontId="1"/>
  </si>
  <si>
    <r>
      <rPr>
        <b/>
        <sz val="11"/>
        <rFont val="ＭＳ Ｐゴシック"/>
        <family val="3"/>
        <charset val="128"/>
        <scheme val="minor"/>
      </rPr>
      <t>科目名</t>
    </r>
    <r>
      <rPr>
        <sz val="11"/>
        <rFont val="ＭＳ Ｐゴシック"/>
        <family val="3"/>
        <charset val="128"/>
        <scheme val="minor"/>
      </rPr>
      <t xml:space="preserve">
</t>
    </r>
    <r>
      <rPr>
        <sz val="10"/>
        <rFont val="ＭＳ Ｐゴシック"/>
        <family val="3"/>
        <charset val="128"/>
        <scheme val="minor"/>
      </rPr>
      <t>（開講分野を選択すると自動反映）</t>
    </r>
    <rPh sb="0" eb="3">
      <t>カモクメイ</t>
    </rPh>
    <rPh sb="5" eb="7">
      <t>カイコウ</t>
    </rPh>
    <rPh sb="7" eb="9">
      <t>ブンヤ</t>
    </rPh>
    <rPh sb="10" eb="12">
      <t>センタク</t>
    </rPh>
    <rPh sb="15" eb="17">
      <t>ジドウ</t>
    </rPh>
    <rPh sb="17" eb="19">
      <t>ハンエイ</t>
    </rPh>
    <phoneticPr fontId="1"/>
  </si>
  <si>
    <t>開講概要</t>
    <rPh sb="0" eb="2">
      <t>カイコウ</t>
    </rPh>
    <rPh sb="2" eb="4">
      <t>ガイヨウ</t>
    </rPh>
    <phoneticPr fontId="1"/>
  </si>
  <si>
    <t>講師</t>
    <rPh sb="0" eb="2">
      <t>コウシ</t>
    </rPh>
    <phoneticPr fontId="1"/>
  </si>
  <si>
    <t>オンライン形式時の視聴確認方法</t>
    <rPh sb="5" eb="7">
      <t>ケイシキ</t>
    </rPh>
    <rPh sb="7" eb="8">
      <t>トキ</t>
    </rPh>
    <rPh sb="9" eb="11">
      <t>シチョウ</t>
    </rPh>
    <rPh sb="11" eb="13">
      <t>カクニン</t>
    </rPh>
    <rPh sb="13" eb="15">
      <t>ホウホウ</t>
    </rPh>
    <phoneticPr fontId="1"/>
  </si>
  <si>
    <t>視聴確認方法で「その他」の場合の方法</t>
    <rPh sb="0" eb="2">
      <t>シチョウ</t>
    </rPh>
    <rPh sb="2" eb="4">
      <t>カクニン</t>
    </rPh>
    <rPh sb="4" eb="6">
      <t>ホウホウ</t>
    </rPh>
    <rPh sb="10" eb="11">
      <t>ホカ</t>
    </rPh>
    <rPh sb="13" eb="15">
      <t>バアイ</t>
    </rPh>
    <rPh sb="16" eb="18">
      <t>ホウホウ</t>
    </rPh>
    <phoneticPr fontId="1"/>
  </si>
  <si>
    <t>職種名
（科目により理学療法士の指定あり）</t>
    <rPh sb="0" eb="2">
      <t>ショクシュ</t>
    </rPh>
    <rPh sb="2" eb="3">
      <t>メイ</t>
    </rPh>
    <rPh sb="5" eb="7">
      <t>カモク</t>
    </rPh>
    <rPh sb="10" eb="12">
      <t>リガク</t>
    </rPh>
    <rPh sb="12" eb="15">
      <t>リョウホウシ</t>
    </rPh>
    <rPh sb="16" eb="18">
      <t>シテイ</t>
    </rPh>
    <phoneticPr fontId="1"/>
  </si>
  <si>
    <t>会員番号（PTの場合）</t>
    <rPh sb="0" eb="2">
      <t>カイイン</t>
    </rPh>
    <rPh sb="2" eb="4">
      <t>バンゴウ</t>
    </rPh>
    <rPh sb="8" eb="10">
      <t>バアイ</t>
    </rPh>
    <phoneticPr fontId="1"/>
  </si>
  <si>
    <t>氏名（漢字）</t>
    <rPh sb="0" eb="2">
      <t>シメイ</t>
    </rPh>
    <rPh sb="3" eb="5">
      <t>カンジ</t>
    </rPh>
    <phoneticPr fontId="1"/>
  </si>
  <si>
    <t>登録理学療法士 登録番号</t>
    <rPh sb="0" eb="7">
      <t>トウロクリガクリョウホウシ</t>
    </rPh>
    <rPh sb="8" eb="10">
      <t>トウロク</t>
    </rPh>
    <rPh sb="10" eb="12">
      <t>バンゴウ</t>
    </rPh>
    <phoneticPr fontId="1"/>
  </si>
  <si>
    <t>認定理学療法士取得分野</t>
    <rPh sb="0" eb="2">
      <t>ニンテイ</t>
    </rPh>
    <rPh sb="2" eb="7">
      <t>リガクリョウホウシ</t>
    </rPh>
    <rPh sb="7" eb="9">
      <t>シュトク</t>
    </rPh>
    <rPh sb="9" eb="11">
      <t>ブンヤ</t>
    </rPh>
    <phoneticPr fontId="1"/>
  </si>
  <si>
    <t>認定理学療法士 登録番号</t>
    <rPh sb="0" eb="2">
      <t>ニンテイ</t>
    </rPh>
    <rPh sb="2" eb="4">
      <t>リガク</t>
    </rPh>
    <rPh sb="4" eb="7">
      <t>リョウホウシ</t>
    </rPh>
    <rPh sb="8" eb="10">
      <t>トウロク</t>
    </rPh>
    <rPh sb="10" eb="12">
      <t>バンゴウ</t>
    </rPh>
    <phoneticPr fontId="1"/>
  </si>
  <si>
    <t>専門理学療法士取得分野</t>
    <rPh sb="0" eb="2">
      <t>センモン</t>
    </rPh>
    <rPh sb="2" eb="7">
      <t>リガクリョウホウシ</t>
    </rPh>
    <rPh sb="7" eb="9">
      <t>シュトク</t>
    </rPh>
    <rPh sb="9" eb="11">
      <t>ブンヤ</t>
    </rPh>
    <phoneticPr fontId="1"/>
  </si>
  <si>
    <t>専門理学療法士 登録番号</t>
    <rPh sb="0" eb="2">
      <t>センモン</t>
    </rPh>
    <rPh sb="2" eb="4">
      <t>リガク</t>
    </rPh>
    <rPh sb="4" eb="7">
      <t>リョウホウシ</t>
    </rPh>
    <rPh sb="8" eb="10">
      <t>トウロク</t>
    </rPh>
    <rPh sb="10" eb="12">
      <t>バンゴウ</t>
    </rPh>
    <phoneticPr fontId="1"/>
  </si>
  <si>
    <t>会員番号</t>
    <rPh sb="0" eb="2">
      <t>カイイン</t>
    </rPh>
    <rPh sb="2" eb="4">
      <t>バンゴウ</t>
    </rPh>
    <phoneticPr fontId="1"/>
  </si>
  <si>
    <t>所属</t>
    <rPh sb="0" eb="2">
      <t>ショゾク</t>
    </rPh>
    <phoneticPr fontId="1"/>
  </si>
  <si>
    <t>職位</t>
    <rPh sb="0" eb="2">
      <t>ショクイ</t>
    </rPh>
    <phoneticPr fontId="1"/>
  </si>
  <si>
    <t>認定理学療法士
取得分野</t>
    <rPh sb="0" eb="2">
      <t>ニンテイ</t>
    </rPh>
    <rPh sb="2" eb="4">
      <t>リガク</t>
    </rPh>
    <rPh sb="4" eb="7">
      <t>リョウホウシ</t>
    </rPh>
    <rPh sb="8" eb="12">
      <t>シュトクブンヤ</t>
    </rPh>
    <phoneticPr fontId="1"/>
  </si>
  <si>
    <t>専門理学療法士
取得分野</t>
    <rPh sb="0" eb="2">
      <t>センモン</t>
    </rPh>
    <rPh sb="8" eb="12">
      <t>シュトクブンヤ</t>
    </rPh>
    <phoneticPr fontId="1"/>
  </si>
  <si>
    <t>人件費（講師）※源泉税を含む金額を記載してください</t>
    <rPh sb="0" eb="3">
      <t>ジンケンヒ</t>
    </rPh>
    <rPh sb="4" eb="6">
      <t>コウシ</t>
    </rPh>
    <rPh sb="8" eb="11">
      <t>ゲンセンゼイ</t>
    </rPh>
    <rPh sb="12" eb="13">
      <t>フク</t>
    </rPh>
    <rPh sb="14" eb="16">
      <t>キンガク</t>
    </rPh>
    <rPh sb="17" eb="19">
      <t>キサイ</t>
    </rPh>
    <phoneticPr fontId="1"/>
  </si>
  <si>
    <t>人件費（講師以外）※源泉税を含む金額を記載してください</t>
    <rPh sb="0" eb="3">
      <t>ジンケンヒ</t>
    </rPh>
    <rPh sb="4" eb="6">
      <t>コウシ</t>
    </rPh>
    <rPh sb="6" eb="8">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</si>
</sst>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indexed="8"/>
      <name val="ＭＳ Ｐゴシック"/>
      <family val="3"/>
      <charset val="128"/>
    </font>
    <font>
      <sz val="6"/>
      <name val="ＭＳ Ｐゴシック"/>
      <family val="3"/>
      <charset val="128"/>
    </font>
    <font>
      <sz val="11"/>
      <name val="ＭＳ ゴシック"/>
      <family val="3"/>
      <charset val="128"/>
    </font>
    <font>
      <sz val="11"/>
      <color rgb="FF000000"/>
      <name val="ＭＳ Ｐゴシック"/>
      <family val="3"/>
      <charset val="128"/>
      <scheme val="major"/>
    </font>
    <font>
      <sz val="12"/>
      <color indexed="8"/>
      <name val="ＭＳ Ｐゴシック"/>
      <family val="3"/>
      <charset val="128"/>
    </font>
    <font>
      <sz val="10"/>
      <name val="ＭＳ 明朝"/>
      <family val="1"/>
      <charset val="128"/>
    </font>
    <font>
      <sz val="11"/>
      <name val="ＭＳ 明朝"/>
      <family val="1"/>
      <charset val="128"/>
    </font>
    <font>
      <sz val="11"/>
      <color rgb="FFFF0000"/>
      <name val="ＭＳ Ｐゴシック"/>
      <family val="3"/>
      <charset val="128"/>
      <scheme val="minor"/>
    </font>
    <font>
      <b/>
      <sz val="12"/>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2"/>
      <name val="ＭＳ Ｐゴシック"/>
      <family val="2"/>
      <charset val="128"/>
      <scheme val="minor"/>
    </font>
    <font>
      <b/>
      <sz val="11"/>
      <name val="ＭＳ Ｐゴシック"/>
      <family val="3"/>
      <charset val="128"/>
      <scheme val="minor"/>
    </font>
    <font>
      <sz val="9"/>
      <name val="ＭＳ Ｐゴシック"/>
      <family val="2"/>
      <charset val="128"/>
      <scheme val="minor"/>
    </font>
    <font>
      <b/>
      <sz val="12"/>
      <name val="ＭＳ 明朝"/>
      <family val="1"/>
      <charset val="128"/>
    </font>
    <font>
      <b/>
      <sz val="11"/>
      <color theme="0"/>
      <name val="ＭＳ 明朝"/>
      <family val="1"/>
      <charset val="128"/>
    </font>
    <font>
      <sz val="10"/>
      <color theme="1"/>
      <name val="ＭＳ Ｐゴシック"/>
      <family val="2"/>
      <charset val="128"/>
      <scheme val="minor"/>
    </font>
    <font>
      <sz val="9"/>
      <name val="ＭＳ 明朝"/>
      <family val="1"/>
      <charset val="128"/>
    </font>
    <font>
      <b/>
      <sz val="11"/>
      <color rgb="FFFFFF00"/>
      <name val="ＭＳ 明朝"/>
      <family val="1"/>
      <charset val="128"/>
    </font>
    <font>
      <b/>
      <u/>
      <sz val="11"/>
      <color rgb="FFFFFF00"/>
      <name val="ＭＳ 明朝"/>
      <family val="1"/>
      <charset val="128"/>
    </font>
    <font>
      <b/>
      <u/>
      <sz val="12"/>
      <color rgb="FFFF0000"/>
      <name val="ＭＳ Ｐゴシック"/>
      <family val="3"/>
      <charset val="128"/>
      <scheme val="minor"/>
    </font>
    <font>
      <sz val="11"/>
      <color rgb="FFFF0000"/>
      <name val="ＭＳ Ｐゴシック"/>
      <family val="2"/>
      <charset val="128"/>
      <scheme val="minor"/>
    </font>
    <font>
      <u/>
      <sz val="11"/>
      <color rgb="FFFF0000"/>
      <name val="ＭＳ Ｐゴシック"/>
      <family val="2"/>
      <charset val="128"/>
      <scheme val="minor"/>
    </font>
    <font>
      <u/>
      <sz val="12"/>
      <color theme="1"/>
      <name val="ＭＳ Ｐゴシック"/>
      <family val="3"/>
      <charset val="128"/>
      <scheme val="minor"/>
    </font>
    <font>
      <u/>
      <sz val="12"/>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u/>
      <sz val="11"/>
      <color rgb="FFFF0000"/>
      <name val="ＭＳ Ｐゴシック"/>
      <family val="3"/>
      <charset val="128"/>
      <scheme val="minor"/>
    </font>
    <font>
      <u/>
      <sz val="11"/>
      <name val="ＭＳ Ｐゴシック"/>
      <family val="3"/>
      <charset val="128"/>
      <scheme val="minor"/>
    </font>
    <font>
      <b/>
      <sz val="10"/>
      <name val="ＭＳ 明朝"/>
      <family val="1"/>
      <charset val="128"/>
    </font>
    <font>
      <b/>
      <u/>
      <sz val="10"/>
      <name val="ＭＳ 明朝"/>
      <family val="1"/>
      <charset val="128"/>
    </font>
    <font>
      <sz val="11"/>
      <color rgb="FF006100"/>
      <name val="ＭＳ Ｐゴシック"/>
      <family val="2"/>
      <charset val="128"/>
      <scheme val="minor"/>
    </font>
    <font>
      <b/>
      <sz val="11"/>
      <color rgb="FFFF0000"/>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11"/>
      <name val="ＭＳ Ｐ明朝"/>
      <family val="1"/>
      <charset val="128"/>
    </font>
  </fonts>
  <fills count="12">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02060"/>
        <bgColor indexed="64"/>
      </patternFill>
    </fill>
    <fill>
      <patternFill patternType="solid">
        <fgColor rgb="FFC6EFCE"/>
      </patternFill>
    </fill>
    <fill>
      <patternFill patternType="solid">
        <fgColor theme="9" tint="0.79998168889431442"/>
        <bgColor indexed="64"/>
      </patternFill>
    </fill>
    <fill>
      <patternFill patternType="solid">
        <fgColor theme="5" tint="0.79998168889431442"/>
        <bgColor indexed="64"/>
      </patternFill>
    </fill>
    <fill>
      <patternFill patternType="solid">
        <fgColor theme="1" tint="0.49998474074526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auto="1"/>
      </top>
      <bottom/>
      <diagonal/>
    </border>
    <border>
      <left style="medium">
        <color auto="1"/>
      </left>
      <right style="medium">
        <color auto="1"/>
      </right>
      <top style="medium">
        <color auto="1"/>
      </top>
      <bottom style="medium">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s>
  <cellStyleXfs count="7">
    <xf numFmtId="0" fontId="0" fillId="0" borderId="0">
      <alignment vertical="center"/>
    </xf>
    <xf numFmtId="0" fontId="6" fillId="0" borderId="0">
      <alignment vertical="center"/>
    </xf>
    <xf numFmtId="0" fontId="8" fillId="0" borderId="0"/>
    <xf numFmtId="0" fontId="2" fillId="0" borderId="0"/>
    <xf numFmtId="0" fontId="10" fillId="0" borderId="0"/>
    <xf numFmtId="38" fontId="19" fillId="0" borderId="0" applyFont="0" applyFill="0" applyBorder="0" applyAlignment="0" applyProtection="0">
      <alignment vertical="center"/>
    </xf>
    <xf numFmtId="0" fontId="40" fillId="8" borderId="0" applyNumberFormat="0" applyBorder="0" applyAlignment="0" applyProtection="0">
      <alignment vertical="center"/>
    </xf>
  </cellStyleXfs>
  <cellXfs count="30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pplyAlignment="1">
      <alignment horizontal="left" vertical="center"/>
    </xf>
    <xf numFmtId="0" fontId="3" fillId="0" borderId="0" xfId="0" applyFont="1">
      <alignment vertical="center"/>
    </xf>
    <xf numFmtId="0" fontId="9" fillId="4" borderId="1" xfId="0" applyFont="1" applyFill="1" applyBorder="1" applyAlignment="1">
      <alignment vertical="center" wrapText="1"/>
    </xf>
    <xf numFmtId="0" fontId="0" fillId="0" borderId="1" xfId="0" applyBorder="1" applyAlignment="1">
      <alignment horizontal="center" vertical="center" wrapText="1"/>
    </xf>
    <xf numFmtId="55" fontId="11" fillId="0" borderId="16" xfId="1" applyNumberFormat="1" applyFont="1" applyBorder="1" applyAlignment="1">
      <alignment horizontal="center" vertical="center"/>
    </xf>
    <xf numFmtId="55" fontId="11" fillId="0" borderId="6" xfId="1" applyNumberFormat="1" applyFont="1" applyBorder="1" applyAlignment="1">
      <alignment horizontal="center" vertical="center"/>
    </xf>
    <xf numFmtId="55" fontId="11" fillId="0" borderId="0" xfId="1" applyNumberFormat="1" applyFont="1" applyAlignment="1">
      <alignment horizontal="center" vertical="center"/>
    </xf>
    <xf numFmtId="0" fontId="11" fillId="0" borderId="12" xfId="1" applyFont="1" applyBorder="1" applyAlignment="1">
      <alignment horizontal="center" vertical="center"/>
    </xf>
    <xf numFmtId="55" fontId="11" fillId="0" borderId="15" xfId="1" applyNumberFormat="1" applyFont="1" applyBorder="1" applyAlignment="1">
      <alignment horizontal="center" vertical="center"/>
    </xf>
    <xf numFmtId="55" fontId="11" fillId="0" borderId="11" xfId="1" applyNumberFormat="1" applyFont="1" applyBorder="1" applyAlignment="1">
      <alignment horizontal="center" vertical="center"/>
    </xf>
    <xf numFmtId="0" fontId="0" fillId="0" borderId="3" xfId="0" applyBorder="1" applyAlignment="1">
      <alignment horizontal="center" vertical="center"/>
    </xf>
    <xf numFmtId="0" fontId="9" fillId="4" borderId="16" xfId="0" applyFont="1" applyFill="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16" xfId="0" applyBorder="1" applyAlignment="1">
      <alignment horizontal="center" vertical="center" wrapText="1"/>
    </xf>
    <xf numFmtId="0" fontId="15"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13" fillId="0" borderId="0" xfId="0" applyFont="1">
      <alignment vertical="center"/>
    </xf>
    <xf numFmtId="0" fontId="0" fillId="0" borderId="1" xfId="0" applyBorder="1" applyAlignment="1">
      <alignment horizontal="left" vertical="center"/>
    </xf>
    <xf numFmtId="0" fontId="0" fillId="0" borderId="4" xfId="0" applyBorder="1" applyAlignment="1">
      <alignment horizontal="left" vertical="center" wrapText="1"/>
    </xf>
    <xf numFmtId="0" fontId="20" fillId="0" borderId="0" xfId="0" applyFont="1">
      <alignment vertical="center"/>
    </xf>
    <xf numFmtId="0" fontId="5" fillId="0" borderId="0" xfId="0" applyFont="1">
      <alignment vertical="center"/>
    </xf>
    <xf numFmtId="0" fontId="5" fillId="2" borderId="1" xfId="0" applyFont="1" applyFill="1" applyBorder="1" applyAlignment="1">
      <alignment horizontal="left" vertical="center" wrapText="1"/>
    </xf>
    <xf numFmtId="0" fontId="5" fillId="0" borderId="0" xfId="0" applyFont="1" applyAlignment="1">
      <alignment horizontal="center" vertical="center"/>
    </xf>
    <xf numFmtId="0" fontId="4" fillId="0" borderId="0" xfId="0" applyFont="1">
      <alignment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right" vertical="center"/>
    </xf>
    <xf numFmtId="0" fontId="5" fillId="2" borderId="2" xfId="0" applyFont="1" applyFill="1" applyBorder="1" applyAlignment="1">
      <alignment horizontal="left" vertical="center"/>
    </xf>
    <xf numFmtId="0" fontId="5" fillId="2" borderId="5" xfId="0" applyFont="1" applyFill="1" applyBorder="1" applyAlignment="1">
      <alignment horizontal="center" vertical="center"/>
    </xf>
    <xf numFmtId="0" fontId="5" fillId="2" borderId="3" xfId="0" applyFont="1" applyFill="1" applyBorder="1">
      <alignment vertical="center"/>
    </xf>
    <xf numFmtId="0" fontId="5" fillId="2" borderId="2" xfId="0" applyFont="1" applyFill="1" applyBorder="1" applyAlignment="1">
      <alignment horizontal="left" vertical="center" wrapText="1"/>
    </xf>
    <xf numFmtId="0" fontId="5" fillId="2" borderId="5" xfId="0" applyFont="1" applyFill="1" applyBorder="1" applyAlignment="1">
      <alignment horizontal="right" vertical="center"/>
    </xf>
    <xf numFmtId="0" fontId="5" fillId="2" borderId="3" xfId="0" applyFont="1" applyFill="1" applyBorder="1" applyAlignment="1">
      <alignment vertical="center" wrapText="1"/>
    </xf>
    <xf numFmtId="0" fontId="5" fillId="0" borderId="6" xfId="0" applyFont="1" applyBorder="1" applyAlignment="1">
      <alignment horizontal="right" vertical="center"/>
    </xf>
    <xf numFmtId="0" fontId="5" fillId="0" borderId="1" xfId="0" applyFont="1" applyBorder="1" applyAlignment="1">
      <alignment vertical="center" wrapText="1"/>
    </xf>
    <xf numFmtId="38" fontId="5" fillId="0" borderId="1" xfId="5" applyFont="1" applyBorder="1" applyAlignment="1">
      <alignment horizontal="right" vertical="center" wrapText="1"/>
    </xf>
    <xf numFmtId="0" fontId="18" fillId="0" borderId="0" xfId="0" applyFont="1" applyAlignment="1">
      <alignment horizontal="center" vertical="center"/>
    </xf>
    <xf numFmtId="0" fontId="20" fillId="0" borderId="0" xfId="0" applyFont="1" applyAlignment="1">
      <alignment horizontal="left"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xf>
    <xf numFmtId="38" fontId="5" fillId="0" borderId="1" xfId="5" applyFont="1" applyBorder="1" applyAlignment="1">
      <alignment horizontal="right" vertical="center"/>
    </xf>
    <xf numFmtId="0" fontId="0" fillId="0" borderId="2" xfId="0" applyBorder="1" applyAlignment="1">
      <alignment horizontal="left" vertical="center" wrapText="1"/>
    </xf>
    <xf numFmtId="0" fontId="2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14" fillId="5" borderId="17" xfId="0" applyFont="1" applyFill="1" applyBorder="1" applyAlignment="1">
      <alignment horizontal="center" vertical="center"/>
    </xf>
    <xf numFmtId="0" fontId="19" fillId="0" borderId="0" xfId="0" applyFont="1">
      <alignment vertical="center"/>
    </xf>
    <xf numFmtId="0" fontId="12" fillId="0" borderId="8" xfId="1" applyFont="1" applyBorder="1" applyAlignment="1">
      <alignment horizontal="center" vertical="center"/>
    </xf>
    <xf numFmtId="55" fontId="12" fillId="0" borderId="16" xfId="1" applyNumberFormat="1" applyFont="1" applyBorder="1" applyAlignment="1">
      <alignment horizontal="center" vertical="center"/>
    </xf>
    <xf numFmtId="0" fontId="12" fillId="0" borderId="16" xfId="1" applyFont="1" applyBorder="1" applyAlignment="1">
      <alignment horizontal="right" vertical="center"/>
    </xf>
    <xf numFmtId="55" fontId="12" fillId="0" borderId="6" xfId="1" applyNumberFormat="1" applyFont="1" applyBorder="1" applyAlignment="1">
      <alignment horizontal="center" vertical="center"/>
    </xf>
    <xf numFmtId="55" fontId="12" fillId="0" borderId="0" xfId="1" applyNumberFormat="1" applyFont="1" applyAlignment="1">
      <alignment horizontal="center" vertical="center"/>
    </xf>
    <xf numFmtId="0" fontId="12" fillId="0" borderId="0" xfId="1" applyFont="1" applyAlignment="1">
      <alignment horizontal="right" vertical="center"/>
    </xf>
    <xf numFmtId="0" fontId="12" fillId="0" borderId="12" xfId="1" applyFont="1" applyBorder="1" applyAlignment="1">
      <alignment horizontal="center" vertical="center"/>
    </xf>
    <xf numFmtId="55" fontId="12" fillId="0" borderId="15" xfId="1" applyNumberFormat="1" applyFont="1" applyBorder="1" applyAlignment="1">
      <alignment horizontal="center" vertical="center"/>
    </xf>
    <xf numFmtId="0" fontId="12" fillId="0" borderId="15" xfId="1" applyFont="1" applyBorder="1" applyAlignment="1">
      <alignment horizontal="right" vertical="center"/>
    </xf>
    <xf numFmtId="55" fontId="12" fillId="0" borderId="11" xfId="1" applyNumberFormat="1" applyFont="1" applyBorder="1" applyAlignment="1">
      <alignment horizontal="center" vertical="center"/>
    </xf>
    <xf numFmtId="0" fontId="11" fillId="0" borderId="16" xfId="1" applyFont="1" applyBorder="1" applyAlignment="1">
      <alignment horizontal="right" vertical="center"/>
    </xf>
    <xf numFmtId="0" fontId="11" fillId="0" borderId="0" xfId="1" applyFont="1" applyAlignment="1">
      <alignment horizontal="right" vertical="center"/>
    </xf>
    <xf numFmtId="0" fontId="11" fillId="0" borderId="15" xfId="1" applyFont="1" applyBorder="1" applyAlignment="1">
      <alignment horizontal="right" vertical="center"/>
    </xf>
    <xf numFmtId="0" fontId="21" fillId="0" borderId="1" xfId="0" applyFont="1" applyBorder="1" applyAlignment="1">
      <alignment horizontal="left" vertical="center" wrapText="1"/>
    </xf>
    <xf numFmtId="0" fontId="5" fillId="0" borderId="1" xfId="0" applyFont="1" applyBorder="1">
      <alignment vertical="center"/>
    </xf>
    <xf numFmtId="0" fontId="4" fillId="0" borderId="0" xfId="0" applyFont="1" applyAlignment="1">
      <alignment horizontal="center" vertical="center"/>
    </xf>
    <xf numFmtId="0" fontId="17" fillId="2" borderId="1" xfId="0" applyFont="1" applyFill="1" applyBorder="1" applyAlignment="1">
      <alignment horizontal="center" vertical="center" wrapText="1"/>
    </xf>
    <xf numFmtId="0" fontId="0" fillId="3" borderId="0" xfId="0" applyFill="1">
      <alignment vertical="center"/>
    </xf>
    <xf numFmtId="0" fontId="2" fillId="0" borderId="0" xfId="0" applyFont="1" applyAlignment="1">
      <alignment horizontal="center" vertical="center"/>
    </xf>
    <xf numFmtId="0" fontId="9" fillId="4" borderId="1" xfId="0" applyFont="1" applyFill="1" applyBorder="1" applyAlignment="1">
      <alignment horizontal="center" vertical="center" wrapText="1"/>
    </xf>
    <xf numFmtId="0" fontId="29" fillId="0" borderId="0" xfId="0" applyFont="1">
      <alignment vertical="center"/>
    </xf>
    <xf numFmtId="0" fontId="30" fillId="0" borderId="0" xfId="0" applyFont="1" applyAlignment="1">
      <alignment horizontal="lef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6" fillId="0" borderId="0" xfId="0" applyFont="1" applyAlignment="1">
      <alignment horizontal="left" vertical="center"/>
    </xf>
    <xf numFmtId="0" fontId="11" fillId="0" borderId="15" xfId="1" applyFont="1" applyBorder="1" applyAlignment="1">
      <alignment horizontal="left" vertical="center" shrinkToFit="1"/>
    </xf>
    <xf numFmtId="55" fontId="11" fillId="0" borderId="12" xfId="1" applyNumberFormat="1" applyFont="1" applyBorder="1" applyAlignment="1">
      <alignment horizontal="center" vertical="center"/>
    </xf>
    <xf numFmtId="0" fontId="9" fillId="4" borderId="2" xfId="0" applyFont="1" applyFill="1" applyBorder="1" applyAlignment="1">
      <alignment vertical="center" wrapText="1"/>
    </xf>
    <xf numFmtId="0" fontId="5" fillId="0" borderId="1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11" fillId="0" borderId="5" xfId="1" applyFont="1" applyBorder="1" applyAlignment="1">
      <alignment vertical="center" shrinkToFit="1"/>
    </xf>
    <xf numFmtId="0" fontId="11" fillId="0" borderId="5" xfId="1" applyFont="1" applyBorder="1">
      <alignment vertical="center"/>
    </xf>
    <xf numFmtId="0" fontId="11" fillId="0" borderId="22" xfId="1" applyFont="1" applyBorder="1" applyAlignment="1">
      <alignment horizontal="left" vertical="center" shrinkToFit="1"/>
    </xf>
    <xf numFmtId="0" fontId="11" fillId="0" borderId="15" xfId="1" applyFont="1" applyBorder="1">
      <alignment vertical="center"/>
    </xf>
    <xf numFmtId="0" fontId="11" fillId="0" borderId="21" xfId="1" applyFont="1" applyBorder="1">
      <alignment vertical="center"/>
    </xf>
    <xf numFmtId="55" fontId="11" fillId="0" borderId="22" xfId="1" applyNumberFormat="1" applyFont="1" applyBorder="1" applyAlignment="1">
      <alignment horizontal="center" vertical="center"/>
    </xf>
    <xf numFmtId="55" fontId="11" fillId="0" borderId="20" xfId="1" applyNumberFormat="1" applyFont="1" applyBorder="1" applyAlignment="1">
      <alignment horizontal="center" vertical="center"/>
    </xf>
    <xf numFmtId="0" fontId="11" fillId="0" borderId="16" xfId="1" applyFont="1" applyBorder="1">
      <alignment vertical="center"/>
    </xf>
    <xf numFmtId="0" fontId="11" fillId="0" borderId="18" xfId="1" applyFont="1" applyBorder="1">
      <alignment vertical="center"/>
    </xf>
    <xf numFmtId="55" fontId="11" fillId="0" borderId="23" xfId="1" applyNumberFormat="1" applyFont="1" applyBorder="1" applyAlignment="1">
      <alignment horizontal="center" vertical="center"/>
    </xf>
    <xf numFmtId="0" fontId="11" fillId="0" borderId="0" xfId="1" applyFont="1" applyAlignment="1">
      <alignment horizontal="left" vertical="center" shrinkToFit="1"/>
    </xf>
    <xf numFmtId="0" fontId="11" fillId="0" borderId="19" xfId="1" applyFont="1" applyBorder="1" applyAlignment="1">
      <alignment horizontal="left" vertical="center" shrinkToFit="1"/>
    </xf>
    <xf numFmtId="0" fontId="5" fillId="2" borderId="2" xfId="0" applyFont="1" applyFill="1" applyBorder="1">
      <alignment vertical="center"/>
    </xf>
    <xf numFmtId="0" fontId="0" fillId="0" borderId="1" xfId="0" applyBorder="1">
      <alignment vertical="center"/>
    </xf>
    <xf numFmtId="0" fontId="18" fillId="0" borderId="0" xfId="0" applyFont="1">
      <alignment vertical="center"/>
    </xf>
    <xf numFmtId="0" fontId="4" fillId="9" borderId="1" xfId="0" applyFont="1" applyFill="1" applyBorder="1" applyAlignment="1">
      <alignment horizontal="center" vertical="center"/>
    </xf>
    <xf numFmtId="0" fontId="42" fillId="9" borderId="1" xfId="0" applyFont="1" applyFill="1" applyBorder="1" applyAlignment="1">
      <alignment horizontal="center" vertical="center"/>
    </xf>
    <xf numFmtId="0" fontId="40" fillId="8" borderId="1" xfId="6" applyBorder="1" applyAlignment="1">
      <alignment horizontal="center" vertical="center" wrapText="1"/>
    </xf>
    <xf numFmtId="56" fontId="5" fillId="0" borderId="1" xfId="0" applyNumberFormat="1" applyFont="1" applyBorder="1" applyAlignment="1">
      <alignment horizontal="left" vertical="center"/>
    </xf>
    <xf numFmtId="0" fontId="30" fillId="0" borderId="0" xfId="0" applyFont="1">
      <alignment vertical="center"/>
    </xf>
    <xf numFmtId="0" fontId="0" fillId="0" borderId="5" xfId="0" applyBorder="1">
      <alignment vertical="center"/>
    </xf>
    <xf numFmtId="55" fontId="12" fillId="0" borderId="12" xfId="1" applyNumberFormat="1" applyFont="1" applyBorder="1" applyAlignment="1">
      <alignment horizontal="center" vertical="center"/>
    </xf>
    <xf numFmtId="0" fontId="0" fillId="5" borderId="1" xfId="0" applyFill="1" applyBorder="1" applyAlignment="1">
      <alignment horizontal="center" vertical="center"/>
    </xf>
    <xf numFmtId="0" fontId="5" fillId="0" borderId="15" xfId="0" applyFont="1" applyBorder="1" applyAlignment="1">
      <alignment horizontal="left" vertical="center" wrapText="1"/>
    </xf>
    <xf numFmtId="0" fontId="0" fillId="0" borderId="15" xfId="0" applyBorder="1" applyAlignment="1">
      <alignment horizontal="center" vertical="center" wrapText="1"/>
    </xf>
    <xf numFmtId="0" fontId="9" fillId="4" borderId="15" xfId="0" applyFont="1" applyFill="1" applyBorder="1" applyAlignment="1">
      <alignment vertical="center" wrapText="1"/>
    </xf>
    <xf numFmtId="0" fontId="5" fillId="0" borderId="1" xfId="1" applyFont="1" applyBorder="1" applyAlignment="1">
      <alignment horizontal="center" vertical="center" wrapText="1"/>
    </xf>
    <xf numFmtId="0" fontId="45" fillId="0" borderId="0" xfId="0" applyFont="1">
      <alignment vertical="center"/>
    </xf>
    <xf numFmtId="0" fontId="5" fillId="10" borderId="37" xfId="1" applyFont="1" applyFill="1" applyBorder="1" applyAlignment="1">
      <alignment horizontal="center" vertical="center"/>
    </xf>
    <xf numFmtId="0" fontId="5" fillId="10" borderId="37" xfId="1" applyFont="1" applyFill="1" applyBorder="1" applyAlignment="1">
      <alignment horizontal="center" vertical="center" wrapText="1"/>
    </xf>
    <xf numFmtId="0" fontId="43" fillId="10" borderId="37" xfId="1" applyFont="1" applyFill="1" applyBorder="1" applyAlignment="1">
      <alignment horizontal="center" vertical="center" wrapText="1"/>
    </xf>
    <xf numFmtId="0" fontId="46" fillId="0" borderId="0" xfId="0" applyFont="1" applyAlignment="1">
      <alignment horizontal="center" vertical="center"/>
    </xf>
    <xf numFmtId="0" fontId="6" fillId="0" borderId="8" xfId="1" applyBorder="1" applyAlignment="1">
      <alignment horizontal="left" vertical="center"/>
    </xf>
    <xf numFmtId="0" fontId="6" fillId="0" borderId="1" xfId="1" applyBorder="1" applyAlignment="1">
      <alignment horizontal="left" vertical="center" wrapText="1"/>
    </xf>
    <xf numFmtId="0" fontId="6" fillId="0" borderId="8" xfId="1" applyBorder="1" applyAlignment="1">
      <alignment horizontal="center" vertical="center"/>
    </xf>
    <xf numFmtId="0" fontId="6" fillId="0" borderId="8" xfId="1" applyBorder="1" applyAlignment="1">
      <alignment horizontal="left" vertical="center" wrapText="1"/>
    </xf>
    <xf numFmtId="0" fontId="6" fillId="0" borderId="1" xfId="1" applyBorder="1" applyAlignment="1">
      <alignment horizontal="left" vertical="center"/>
    </xf>
    <xf numFmtId="14" fontId="6" fillId="0" borderId="1" xfId="1" applyNumberFormat="1" applyBorder="1" applyAlignment="1">
      <alignment horizontal="left" vertical="center"/>
    </xf>
    <xf numFmtId="0" fontId="5" fillId="11" borderId="16" xfId="0" applyFont="1" applyFill="1" applyBorder="1" applyAlignment="1">
      <alignment horizontal="center" vertical="center" wrapText="1"/>
    </xf>
    <xf numFmtId="0" fontId="0" fillId="11" borderId="16" xfId="0" applyFill="1" applyBorder="1" applyAlignment="1">
      <alignment horizontal="center" vertical="center"/>
    </xf>
    <xf numFmtId="0" fontId="0" fillId="11" borderId="6" xfId="0" applyFill="1" applyBorder="1" applyAlignment="1">
      <alignment horizontal="center" vertical="center"/>
    </xf>
    <xf numFmtId="0" fontId="5" fillId="11" borderId="0" xfId="0" applyFont="1" applyFill="1" applyAlignment="1">
      <alignment horizontal="center" vertical="center" wrapText="1"/>
    </xf>
    <xf numFmtId="0" fontId="0" fillId="11" borderId="0" xfId="0" applyFill="1" applyAlignment="1">
      <alignment horizontal="center" vertical="center"/>
    </xf>
    <xf numFmtId="0" fontId="0" fillId="11" borderId="12" xfId="0" applyFill="1" applyBorder="1" applyAlignment="1">
      <alignment horizontal="center" vertical="center"/>
    </xf>
    <xf numFmtId="0" fontId="5" fillId="11" borderId="15" xfId="0" applyFont="1" applyFill="1" applyBorder="1" applyAlignment="1">
      <alignment horizontal="center" vertical="center" wrapText="1"/>
    </xf>
    <xf numFmtId="0" fontId="0" fillId="11" borderId="15" xfId="0" applyFill="1" applyBorder="1" applyAlignment="1">
      <alignment horizontal="center" vertical="center"/>
    </xf>
    <xf numFmtId="0" fontId="0" fillId="11" borderId="11" xfId="0" applyFill="1" applyBorder="1" applyAlignment="1">
      <alignment horizontal="center" vertical="center"/>
    </xf>
    <xf numFmtId="0" fontId="5" fillId="0" borderId="0" xfId="0" applyFont="1" applyAlignment="1">
      <alignment horizontal="center" vertical="center" wrapText="1"/>
    </xf>
    <xf numFmtId="0" fontId="18" fillId="0" borderId="15" xfId="0" applyFont="1" applyBorder="1" applyAlignment="1">
      <alignment horizontal="center" vertical="center"/>
    </xf>
    <xf numFmtId="0" fontId="0" fillId="0" borderId="15" xfId="0" applyBorder="1">
      <alignment vertical="center"/>
    </xf>
    <xf numFmtId="0" fontId="0" fillId="0" borderId="11" xfId="0" applyBorder="1" applyAlignment="1">
      <alignment horizontal="center" vertical="center"/>
    </xf>
    <xf numFmtId="0" fontId="17" fillId="2" borderId="1" xfId="0" applyFont="1" applyFill="1" applyBorder="1" applyAlignment="1">
      <alignment horizontal="center" vertical="center"/>
    </xf>
    <xf numFmtId="0" fontId="0" fillId="0" borderId="1" xfId="0" applyBorder="1" applyAlignment="1">
      <alignment horizontal="left" vertical="center" wrapText="1"/>
    </xf>
    <xf numFmtId="0" fontId="5" fillId="2" borderId="37" xfId="1" applyFont="1" applyFill="1" applyBorder="1" applyAlignment="1">
      <alignment horizontal="center" vertical="center" wrapText="1"/>
    </xf>
    <xf numFmtId="0" fontId="5" fillId="2" borderId="37" xfId="1" applyFont="1" applyFill="1" applyBorder="1" applyAlignment="1">
      <alignment horizontal="center" vertical="center"/>
    </xf>
    <xf numFmtId="0" fontId="9" fillId="4" borderId="8" xfId="0" applyFont="1" applyFill="1" applyBorder="1" applyAlignment="1">
      <alignment horizontal="center" vertical="center" wrapText="1"/>
    </xf>
    <xf numFmtId="0" fontId="0" fillId="0" borderId="8" xfId="0" applyBorder="1" applyAlignment="1">
      <alignment horizontal="left" vertical="center" wrapText="1"/>
    </xf>
    <xf numFmtId="0" fontId="17" fillId="2" borderId="37" xfId="0" applyFont="1" applyFill="1" applyBorder="1" applyAlignment="1">
      <alignment horizontal="center" vertical="center"/>
    </xf>
    <xf numFmtId="0" fontId="17" fillId="2" borderId="37" xfId="0" applyFont="1" applyFill="1" applyBorder="1" applyAlignment="1">
      <alignment horizontal="center" vertical="center" wrapText="1"/>
    </xf>
    <xf numFmtId="0" fontId="0" fillId="0" borderId="9" xfId="0" applyBorder="1" applyAlignment="1">
      <alignment horizontal="left" vertical="center" wrapText="1"/>
    </xf>
    <xf numFmtId="0" fontId="5" fillId="0" borderId="16" xfId="0" applyFont="1" applyBorder="1" applyAlignment="1">
      <alignment horizontal="left" vertical="center" wrapText="1"/>
    </xf>
    <xf numFmtId="0" fontId="5" fillId="0" borderId="0" xfId="0" applyFont="1" applyAlignment="1">
      <alignment horizontal="left" vertical="center"/>
    </xf>
    <xf numFmtId="0" fontId="5" fillId="0" borderId="16" xfId="0" applyFont="1" applyBorder="1" applyAlignment="1">
      <alignment horizontal="left" vertical="center"/>
    </xf>
    <xf numFmtId="0" fontId="5" fillId="0" borderId="1" xfId="0" applyFont="1" applyBorder="1">
      <alignment vertical="center"/>
    </xf>
    <xf numFmtId="0" fontId="5"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10"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vertical="center" wrapText="1"/>
    </xf>
    <xf numFmtId="0" fontId="21" fillId="0" borderId="1" xfId="1" applyFont="1" applyBorder="1" applyAlignment="1">
      <alignment horizontal="center" vertical="center" wrapText="1"/>
    </xf>
    <xf numFmtId="0" fontId="21" fillId="0" borderId="37" xfId="1" applyFont="1" applyBorder="1" applyAlignment="1">
      <alignment horizontal="center" vertical="center" wrapText="1"/>
    </xf>
    <xf numFmtId="0" fontId="44" fillId="2"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37" xfId="1" applyFont="1" applyBorder="1" applyAlignment="1">
      <alignment horizontal="center" vertical="center" wrapText="1"/>
    </xf>
    <xf numFmtId="0" fontId="44" fillId="10" borderId="2" xfId="1" applyFont="1" applyFill="1" applyBorder="1" applyAlignment="1">
      <alignment horizontal="center" vertical="center"/>
    </xf>
    <xf numFmtId="0" fontId="44" fillId="10" borderId="5" xfId="1" applyFont="1" applyFill="1" applyBorder="1" applyAlignment="1">
      <alignment horizontal="center" vertical="center"/>
    </xf>
    <xf numFmtId="0" fontId="44" fillId="10" borderId="3" xfId="1" applyFont="1" applyFill="1" applyBorder="1" applyAlignment="1">
      <alignment horizontal="center" vertical="center"/>
    </xf>
    <xf numFmtId="0" fontId="11" fillId="0" borderId="15" xfId="1" applyFont="1" applyBorder="1" applyAlignment="1">
      <alignment horizontal="center" vertical="center" shrinkToFit="1"/>
    </xf>
    <xf numFmtId="0" fontId="11" fillId="0" borderId="2" xfId="1" applyFont="1" applyBorder="1" applyAlignment="1">
      <alignment horizontal="center" vertical="center"/>
    </xf>
    <xf numFmtId="0" fontId="11" fillId="0" borderId="5" xfId="1" applyFont="1" applyBorder="1" applyAlignment="1">
      <alignment horizontal="center" vertical="center"/>
    </xf>
    <xf numFmtId="0" fontId="0" fillId="0" borderId="1" xfId="0" applyBorder="1" applyAlignment="1">
      <alignment horizontal="center" vertical="center"/>
    </xf>
    <xf numFmtId="0" fontId="11" fillId="0" borderId="16" xfId="1" applyFont="1" applyBorder="1" applyAlignment="1">
      <alignment horizontal="center" vertical="center"/>
    </xf>
    <xf numFmtId="0" fontId="11" fillId="0" borderId="6" xfId="1" applyFont="1" applyBorder="1" applyAlignment="1">
      <alignment horizontal="center" vertical="center"/>
    </xf>
    <xf numFmtId="0" fontId="11" fillId="0" borderId="15" xfId="1" applyFont="1" applyBorder="1" applyAlignment="1">
      <alignment horizontal="center" vertical="center"/>
    </xf>
    <xf numFmtId="0" fontId="11" fillId="0" borderId="11"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8"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22" xfId="1" applyFont="1" applyBorder="1" applyAlignment="1">
      <alignment horizontal="center" vertical="center" shrinkToFit="1"/>
    </xf>
    <xf numFmtId="0" fontId="11" fillId="0" borderId="16" xfId="1" applyFont="1" applyBorder="1" applyAlignment="1">
      <alignment horizontal="center" vertical="center" shrinkToFit="1"/>
    </xf>
    <xf numFmtId="0" fontId="11" fillId="0" borderId="19" xfId="1" applyFont="1" applyBorder="1" applyAlignment="1">
      <alignment horizontal="center" vertical="center" shrinkToFit="1"/>
    </xf>
    <xf numFmtId="0" fontId="11"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34" xfId="1" applyFont="1" applyBorder="1" applyAlignment="1">
      <alignment horizontal="center" vertical="center" shrinkToFit="1"/>
    </xf>
    <xf numFmtId="0" fontId="11" fillId="0" borderId="35" xfId="1" applyFont="1" applyBorder="1" applyAlignment="1">
      <alignment horizontal="center" vertical="center" shrinkToFit="1"/>
    </xf>
    <xf numFmtId="0" fontId="11" fillId="0" borderId="36" xfId="1" applyFont="1" applyBorder="1" applyAlignment="1">
      <alignment horizontal="center" vertical="center" shrinkToFit="1"/>
    </xf>
    <xf numFmtId="0" fontId="11" fillId="0" borderId="33" xfId="1" applyFont="1" applyBorder="1" applyAlignment="1">
      <alignment horizontal="center" vertical="center" shrinkToFit="1"/>
    </xf>
    <xf numFmtId="0" fontId="24" fillId="7" borderId="2" xfId="1" applyFont="1" applyFill="1" applyBorder="1" applyAlignment="1">
      <alignment horizontal="center" vertical="center"/>
    </xf>
    <xf numFmtId="0" fontId="24" fillId="7" borderId="5" xfId="1" applyFont="1" applyFill="1" applyBorder="1" applyAlignment="1">
      <alignment horizontal="center" vertical="center"/>
    </xf>
    <xf numFmtId="0" fontId="24" fillId="7" borderId="15" xfId="1" applyFont="1" applyFill="1" applyBorder="1" applyAlignment="1">
      <alignment horizontal="center" vertical="center"/>
    </xf>
    <xf numFmtId="0" fontId="24" fillId="7" borderId="11" xfId="1" applyFont="1" applyFill="1" applyBorder="1" applyAlignment="1">
      <alignment horizontal="center" vertical="center"/>
    </xf>
    <xf numFmtId="0" fontId="12" fillId="0" borderId="2" xfId="1" applyFont="1" applyBorder="1" applyAlignment="1">
      <alignment horizontal="center" vertical="center"/>
    </xf>
    <xf numFmtId="0" fontId="12" fillId="0" borderId="5" xfId="1" applyFont="1" applyBorder="1" applyAlignment="1">
      <alignment horizontal="center" vertical="center"/>
    </xf>
    <xf numFmtId="0" fontId="12" fillId="0" borderId="3" xfId="1" applyFont="1" applyBorder="1" applyAlignment="1">
      <alignment horizontal="center" vertical="center"/>
    </xf>
    <xf numFmtId="0" fontId="26" fillId="0" borderId="13" xfId="1" applyFont="1" applyBorder="1" applyAlignment="1">
      <alignment vertical="center" wrapText="1"/>
    </xf>
    <xf numFmtId="0" fontId="26" fillId="0" borderId="0" xfId="1" applyFont="1">
      <alignment vertical="center"/>
    </xf>
    <xf numFmtId="0" fontId="26" fillId="0" borderId="29" xfId="1" applyFont="1" applyBorder="1">
      <alignment vertical="center"/>
    </xf>
    <xf numFmtId="0" fontId="11" fillId="0" borderId="0" xfId="1" applyFont="1" applyAlignment="1">
      <alignment horizontal="left" vertical="center" wrapText="1"/>
    </xf>
    <xf numFmtId="0" fontId="11" fillId="0" borderId="12" xfId="1" applyFont="1" applyBorder="1" applyAlignment="1">
      <alignment horizontal="left" vertical="center" wrapText="1"/>
    </xf>
    <xf numFmtId="0" fontId="26" fillId="0" borderId="9" xfId="1" applyFont="1" applyBorder="1" applyAlignment="1">
      <alignment vertical="center" wrapText="1"/>
    </xf>
    <xf numFmtId="0" fontId="26" fillId="0" borderId="15" xfId="1" applyFont="1" applyBorder="1">
      <alignment vertical="center"/>
    </xf>
    <xf numFmtId="0" fontId="11" fillId="0" borderId="28" xfId="1" applyFont="1" applyBorder="1" applyAlignment="1">
      <alignment horizontal="left" vertical="center" wrapText="1"/>
    </xf>
    <xf numFmtId="0" fontId="11" fillId="0" borderId="15" xfId="1" applyFont="1" applyBorder="1" applyAlignment="1">
      <alignment horizontal="left" vertical="center"/>
    </xf>
    <xf numFmtId="0" fontId="11" fillId="0" borderId="11" xfId="1"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13" xfId="1" applyFont="1" applyBorder="1" applyAlignment="1">
      <alignment horizontal="left" vertical="center" wrapText="1"/>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13" xfId="1" applyFont="1" applyBorder="1" applyAlignment="1">
      <alignment horizontal="left" vertical="center"/>
    </xf>
    <xf numFmtId="0" fontId="11" fillId="0" borderId="0" xfId="1" applyFont="1" applyAlignment="1">
      <alignment horizontal="left" vertical="center"/>
    </xf>
    <xf numFmtId="0" fontId="11" fillId="0" borderId="12" xfId="1" applyFont="1" applyBorder="1" applyAlignment="1">
      <alignment horizontal="left" vertical="center"/>
    </xf>
    <xf numFmtId="0" fontId="3" fillId="5" borderId="15" xfId="0" applyFont="1" applyFill="1" applyBorder="1" applyAlignment="1">
      <alignment horizontal="left" vertical="center"/>
    </xf>
    <xf numFmtId="0" fontId="12" fillId="0" borderId="7" xfId="1" applyFont="1" applyBorder="1" applyAlignment="1">
      <alignment horizontal="left" vertical="center" wrapText="1"/>
    </xf>
    <xf numFmtId="0" fontId="12" fillId="0" borderId="16" xfId="1" applyFont="1" applyBorder="1" applyAlignment="1">
      <alignment horizontal="left" vertical="center" wrapText="1"/>
    </xf>
    <xf numFmtId="0" fontId="12" fillId="0" borderId="6" xfId="1" applyFont="1" applyBorder="1" applyAlignment="1">
      <alignment horizontal="left" vertical="center" wrapText="1"/>
    </xf>
    <xf numFmtId="0" fontId="12" fillId="0" borderId="13" xfId="1" applyFont="1" applyBorder="1" applyAlignment="1">
      <alignment horizontal="left" vertical="center" wrapText="1"/>
    </xf>
    <xf numFmtId="0" fontId="12" fillId="0" borderId="0" xfId="1" applyFont="1" applyAlignment="1">
      <alignment horizontal="left" vertical="center" wrapText="1"/>
    </xf>
    <xf numFmtId="0" fontId="12" fillId="0" borderId="12" xfId="1" applyFont="1" applyBorder="1" applyAlignment="1">
      <alignment horizontal="left" vertical="center" wrapText="1"/>
    </xf>
    <xf numFmtId="0" fontId="12" fillId="0" borderId="9" xfId="1" applyFont="1" applyBorder="1" applyAlignment="1">
      <alignment horizontal="left" vertical="center" wrapText="1"/>
    </xf>
    <xf numFmtId="0" fontId="12" fillId="0" borderId="15" xfId="1" applyFont="1" applyBorder="1" applyAlignment="1">
      <alignment horizontal="left" vertical="center" wrapText="1"/>
    </xf>
    <xf numFmtId="0" fontId="12" fillId="0" borderId="11" xfId="1" applyFont="1" applyBorder="1" applyAlignment="1">
      <alignment horizontal="left" vertical="center" wrapText="1"/>
    </xf>
    <xf numFmtId="0" fontId="24" fillId="7" borderId="3" xfId="1" applyFont="1" applyFill="1" applyBorder="1" applyAlignment="1">
      <alignment horizontal="center" vertical="center"/>
    </xf>
    <xf numFmtId="0" fontId="11" fillId="0" borderId="7" xfId="1" applyFont="1" applyBorder="1" applyAlignment="1">
      <alignment horizontal="right" vertical="center"/>
    </xf>
    <xf numFmtId="0" fontId="11" fillId="0" borderId="16" xfId="1" applyFont="1" applyBorder="1" applyAlignment="1">
      <alignment horizontal="right" vertical="center"/>
    </xf>
    <xf numFmtId="0" fontId="11" fillId="0" borderId="7" xfId="1" applyFont="1" applyBorder="1" applyAlignment="1">
      <alignment horizontal="left" vertical="center" shrinkToFit="1"/>
    </xf>
    <xf numFmtId="0" fontId="11" fillId="0" borderId="16" xfId="1" applyFont="1" applyBorder="1" applyAlignment="1">
      <alignment horizontal="left" vertical="center" shrinkToFit="1"/>
    </xf>
    <xf numFmtId="0" fontId="11" fillId="0" borderId="6" xfId="1" applyFont="1" applyBorder="1" applyAlignment="1">
      <alignment horizontal="left" vertical="center" shrinkToFit="1"/>
    </xf>
    <xf numFmtId="0" fontId="11" fillId="0" borderId="9" xfId="1" applyFont="1" applyBorder="1" applyAlignment="1">
      <alignment horizontal="right" vertical="center"/>
    </xf>
    <xf numFmtId="0" fontId="11" fillId="0" borderId="15" xfId="1" applyFont="1" applyBorder="1" applyAlignment="1">
      <alignment horizontal="right" vertical="center"/>
    </xf>
    <xf numFmtId="0" fontId="11" fillId="0" borderId="9" xfId="1" applyFont="1" applyBorder="1" applyAlignment="1">
      <alignment horizontal="left" vertical="center" shrinkToFit="1"/>
    </xf>
    <xf numFmtId="0" fontId="11" fillId="0" borderId="15" xfId="1" applyFont="1" applyBorder="1" applyAlignment="1">
      <alignment horizontal="left" vertical="center" shrinkToFit="1"/>
    </xf>
    <xf numFmtId="0" fontId="11" fillId="0" borderId="11" xfId="1" applyFont="1" applyBorder="1" applyAlignment="1">
      <alignment horizontal="left" vertical="center" shrinkToFit="1"/>
    </xf>
    <xf numFmtId="0" fontId="11" fillId="0" borderId="13" xfId="1" applyFont="1" applyBorder="1" applyAlignment="1">
      <alignment horizontal="right" vertical="center"/>
    </xf>
    <xf numFmtId="0" fontId="11" fillId="0" borderId="0" xfId="1" applyFont="1" applyAlignment="1">
      <alignment horizontal="right" vertical="center"/>
    </xf>
    <xf numFmtId="0" fontId="11" fillId="0" borderId="14" xfId="1" applyFont="1" applyBorder="1" applyAlignment="1">
      <alignment horizontal="left" vertical="center" shrinkToFit="1"/>
    </xf>
    <xf numFmtId="0" fontId="11" fillId="0" borderId="8" xfId="1" applyFont="1" applyBorder="1" applyAlignment="1">
      <alignment horizontal="left" vertical="center" shrinkToFit="1"/>
    </xf>
    <xf numFmtId="0" fontId="11" fillId="0" borderId="10" xfId="1" applyFont="1" applyBorder="1" applyAlignment="1">
      <alignment horizontal="left" vertical="center" shrinkToFit="1"/>
    </xf>
    <xf numFmtId="0" fontId="38" fillId="6" borderId="2" xfId="1" applyFont="1" applyFill="1" applyBorder="1" applyAlignment="1">
      <alignment horizontal="left" vertical="center" wrapText="1"/>
    </xf>
    <xf numFmtId="0" fontId="38" fillId="6" borderId="5" xfId="1" applyFont="1" applyFill="1" applyBorder="1" applyAlignment="1">
      <alignment horizontal="left" vertical="center"/>
    </xf>
    <xf numFmtId="0" fontId="38" fillId="6" borderId="3" xfId="1" applyFont="1" applyFill="1" applyBorder="1" applyAlignment="1">
      <alignment horizontal="left" vertical="center"/>
    </xf>
    <xf numFmtId="0" fontId="12" fillId="0" borderId="1" xfId="1" applyFont="1" applyBorder="1" applyAlignment="1">
      <alignment horizontal="center" vertical="center"/>
    </xf>
    <xf numFmtId="0" fontId="11" fillId="0" borderId="13" xfId="1" applyFont="1" applyBorder="1" applyAlignment="1">
      <alignment horizontal="center" vertical="center"/>
    </xf>
    <xf numFmtId="0" fontId="11" fillId="0" borderId="0" xfId="1" applyFont="1" applyAlignment="1">
      <alignment horizontal="center" vertical="center"/>
    </xf>
    <xf numFmtId="0" fontId="11" fillId="0" borderId="12" xfId="1" applyFont="1" applyBorder="1" applyAlignment="1">
      <alignment horizontal="center" vertical="center"/>
    </xf>
    <xf numFmtId="55" fontId="11" fillId="0" borderId="13" xfId="1" applyNumberFormat="1" applyFont="1" applyBorder="1" applyAlignment="1">
      <alignment horizontal="center" vertical="center"/>
    </xf>
    <xf numFmtId="55" fontId="11" fillId="0" borderId="0" xfId="1" applyNumberFormat="1" applyFont="1" applyAlignment="1">
      <alignment horizontal="center" vertical="center"/>
    </xf>
    <xf numFmtId="55" fontId="11" fillId="0" borderId="12" xfId="1" applyNumberFormat="1" applyFont="1" applyBorder="1" applyAlignment="1">
      <alignment horizontal="center" vertical="center"/>
    </xf>
    <xf numFmtId="55" fontId="11" fillId="0" borderId="7" xfId="1" applyNumberFormat="1" applyFont="1" applyBorder="1" applyAlignment="1">
      <alignment horizontal="center" vertical="center"/>
    </xf>
    <xf numFmtId="55" fontId="11" fillId="0" borderId="16" xfId="1" applyNumberFormat="1" applyFont="1" applyBorder="1" applyAlignment="1">
      <alignment horizontal="center" vertical="center"/>
    </xf>
    <xf numFmtId="55" fontId="11" fillId="0" borderId="6" xfId="1" applyNumberFormat="1" applyFont="1" applyBorder="1" applyAlignment="1">
      <alignment horizontal="center" vertical="center"/>
    </xf>
    <xf numFmtId="0" fontId="12" fillId="0" borderId="7" xfId="1" applyFont="1" applyBorder="1" applyAlignment="1">
      <alignment horizontal="right" vertical="center"/>
    </xf>
    <xf numFmtId="0" fontId="12" fillId="0" borderId="16" xfId="1" applyFont="1" applyBorder="1" applyAlignment="1">
      <alignment horizontal="right" vertical="center"/>
    </xf>
    <xf numFmtId="0" fontId="12" fillId="0" borderId="10" xfId="1" applyFont="1" applyBorder="1" applyAlignment="1">
      <alignment horizontal="left" vertical="center" shrinkToFit="1"/>
    </xf>
    <xf numFmtId="0" fontId="12" fillId="0" borderId="13" xfId="1" applyFont="1" applyBorder="1" applyAlignment="1">
      <alignment horizontal="right" vertical="center"/>
    </xf>
    <xf numFmtId="0" fontId="12" fillId="0" borderId="0" xfId="1" applyFont="1" applyAlignment="1">
      <alignment horizontal="right" vertical="center"/>
    </xf>
    <xf numFmtId="0" fontId="12" fillId="0" borderId="14" xfId="1" applyFont="1" applyBorder="1" applyAlignment="1">
      <alignment horizontal="left" vertical="center" shrinkToFit="1"/>
    </xf>
    <xf numFmtId="0" fontId="38" fillId="6" borderId="5" xfId="1" applyFont="1" applyFill="1" applyBorder="1" applyAlignment="1">
      <alignment horizontal="left" vertical="center" wrapText="1"/>
    </xf>
    <xf numFmtId="0" fontId="38" fillId="6" borderId="3" xfId="1" applyFont="1" applyFill="1" applyBorder="1" applyAlignment="1">
      <alignment horizontal="left" vertical="center" wrapText="1"/>
    </xf>
    <xf numFmtId="0" fontId="24" fillId="7" borderId="2" xfId="1" applyFont="1" applyFill="1" applyBorder="1" applyAlignment="1">
      <alignment horizontal="center" vertical="center" wrapText="1"/>
    </xf>
    <xf numFmtId="0" fontId="12" fillId="0" borderId="9" xfId="1" applyFont="1" applyBorder="1" applyAlignment="1">
      <alignment horizontal="right" vertical="center"/>
    </xf>
    <xf numFmtId="0" fontId="12" fillId="0" borderId="15" xfId="1" applyFont="1" applyBorder="1" applyAlignment="1">
      <alignment horizontal="right" vertical="center"/>
    </xf>
    <xf numFmtId="0" fontId="12" fillId="0" borderId="8" xfId="1" applyFont="1" applyBorder="1" applyAlignment="1">
      <alignment horizontal="right" vertical="center" shrinkToFit="1"/>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23" fillId="0" borderId="3" xfId="0" applyFont="1" applyBorder="1" applyAlignment="1">
      <alignment horizontal="center" vertical="center"/>
    </xf>
    <xf numFmtId="0" fontId="12" fillId="0" borderId="10" xfId="1" applyFont="1" applyBorder="1" applyAlignment="1">
      <alignment horizontal="center" vertical="center"/>
    </xf>
    <xf numFmtId="0" fontId="12" fillId="0" borderId="8" xfId="1" applyFont="1" applyBorder="1" applyAlignment="1">
      <alignment horizontal="center" vertical="center"/>
    </xf>
    <xf numFmtId="0" fontId="11" fillId="0" borderId="7" xfId="1" applyFont="1" applyBorder="1" applyAlignment="1">
      <alignment horizontal="left" vertical="center"/>
    </xf>
    <xf numFmtId="0" fontId="25" fillId="0" borderId="16" xfId="0" applyFont="1" applyBorder="1" applyAlignment="1">
      <alignment horizontal="left" vertical="center"/>
    </xf>
    <xf numFmtId="0" fontId="25" fillId="0" borderId="6" xfId="0" applyFont="1" applyBorder="1" applyAlignment="1">
      <alignment horizontal="left" vertical="center"/>
    </xf>
    <xf numFmtId="0" fontId="11" fillId="0" borderId="18" xfId="1" applyFont="1" applyBorder="1" applyAlignment="1">
      <alignment horizontal="left" vertical="center"/>
    </xf>
    <xf numFmtId="0" fontId="25" fillId="0" borderId="19" xfId="0" applyFont="1" applyBorder="1" applyAlignment="1">
      <alignment horizontal="left" vertical="center"/>
    </xf>
    <xf numFmtId="0" fontId="25" fillId="0" borderId="20" xfId="0" applyFont="1" applyBorder="1" applyAlignment="1">
      <alignment horizontal="left" vertical="center"/>
    </xf>
    <xf numFmtId="0" fontId="12" fillId="0" borderId="21" xfId="1"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0" borderId="8" xfId="1" applyFont="1" applyBorder="1" applyAlignment="1">
      <alignment horizontal="center" vertical="center"/>
    </xf>
    <xf numFmtId="0" fontId="25" fillId="0" borderId="8"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2" fillId="0" borderId="7" xfId="1" applyFont="1" applyBorder="1" applyAlignment="1">
      <alignment horizontal="center" vertical="center"/>
    </xf>
    <xf numFmtId="0" fontId="12" fillId="0" borderId="16" xfId="1" applyFont="1" applyBorder="1" applyAlignment="1">
      <alignment horizontal="center" vertical="center"/>
    </xf>
    <xf numFmtId="0" fontId="12" fillId="0" borderId="6" xfId="1" applyFont="1" applyBorder="1" applyAlignment="1">
      <alignment horizontal="center" vertical="center"/>
    </xf>
    <xf numFmtId="0" fontId="12" fillId="0" borderId="13" xfId="1" applyFont="1" applyBorder="1" applyAlignment="1">
      <alignment horizontal="center" vertical="center"/>
    </xf>
    <xf numFmtId="0" fontId="12" fillId="0" borderId="0" xfId="1" applyFont="1" applyAlignment="1">
      <alignment horizontal="center" vertical="center"/>
    </xf>
    <xf numFmtId="0" fontId="12" fillId="0" borderId="12" xfId="1" applyFont="1" applyBorder="1" applyAlignment="1">
      <alignment horizontal="center" vertical="center"/>
    </xf>
    <xf numFmtId="0" fontId="12" fillId="0" borderId="9" xfId="1" applyFont="1" applyBorder="1" applyAlignment="1">
      <alignment horizontal="center" vertical="center"/>
    </xf>
    <xf numFmtId="0" fontId="12" fillId="0" borderId="15" xfId="1" applyFont="1" applyBorder="1" applyAlignment="1">
      <alignment horizontal="center" vertical="center"/>
    </xf>
    <xf numFmtId="0" fontId="12" fillId="0" borderId="11" xfId="1" applyFont="1" applyBorder="1" applyAlignment="1">
      <alignment horizontal="center" vertical="center"/>
    </xf>
    <xf numFmtId="0" fontId="12" fillId="0" borderId="7"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0" xfId="1" applyFont="1" applyAlignment="1">
      <alignment horizontal="center" vertical="center" wrapText="1"/>
    </xf>
    <xf numFmtId="0" fontId="12" fillId="0" borderId="9" xfId="1" applyFont="1" applyBorder="1" applyAlignment="1">
      <alignment horizontal="center" vertical="center" wrapText="1"/>
    </xf>
    <xf numFmtId="0" fontId="12" fillId="0" borderId="15" xfId="1" applyFont="1" applyBorder="1" applyAlignment="1">
      <alignment horizontal="center" vertical="center" wrapText="1"/>
    </xf>
    <xf numFmtId="0" fontId="26" fillId="0" borderId="7" xfId="1" applyFont="1" applyBorder="1" applyAlignment="1">
      <alignment vertical="center" wrapText="1"/>
    </xf>
    <xf numFmtId="0" fontId="26" fillId="0" borderId="16" xfId="1" applyFont="1" applyBorder="1">
      <alignment vertical="center"/>
    </xf>
    <xf numFmtId="0" fontId="26" fillId="0" borderId="27" xfId="1" applyFont="1" applyBorder="1">
      <alignment vertical="center"/>
    </xf>
    <xf numFmtId="0" fontId="11" fillId="0" borderId="16" xfId="1" applyFont="1" applyBorder="1" applyAlignment="1">
      <alignment horizontal="left" vertical="center" wrapText="1"/>
    </xf>
    <xf numFmtId="0" fontId="11" fillId="0" borderId="16" xfId="1" applyFont="1" applyBorder="1" applyAlignment="1">
      <alignment horizontal="left" vertical="center"/>
    </xf>
    <xf numFmtId="0" fontId="11" fillId="0" borderId="6" xfId="1" applyFont="1" applyBorder="1" applyAlignment="1">
      <alignment horizontal="left" vertical="center"/>
    </xf>
    <xf numFmtId="0" fontId="4" fillId="0" borderId="0" xfId="0" applyFont="1" applyAlignment="1">
      <alignment horizontal="left" vertical="center"/>
    </xf>
  </cellXfs>
  <cellStyles count="7">
    <cellStyle name="Normal 2" xfId="2" xr:uid="{00000000-0005-0000-0000-000000000000}"/>
    <cellStyle name="桁区切り" xfId="5" builtinId="6"/>
    <cellStyle name="標準" xfId="0" builtinId="0"/>
    <cellStyle name="標準 2" xfId="1" xr:uid="{00000000-0005-0000-0000-000003000000}"/>
    <cellStyle name="標準 2 2" xfId="4" xr:uid="{00000000-0005-0000-0000-000004000000}"/>
    <cellStyle name="標準 3" xfId="3" xr:uid="{00000000-0005-0000-0000-000005000000}"/>
    <cellStyle name="良い" xfId="6" builtinId="26"/>
  </cellStyles>
  <dxfs count="20">
    <dxf>
      <fill>
        <patternFill>
          <bgColor theme="0" tint="-0.24994659260841701"/>
        </patternFill>
      </fill>
    </dxf>
    <dxf>
      <fill>
        <patternFill>
          <bgColor theme="0" tint="-0.24994659260841701"/>
        </patternFill>
      </fill>
    </dxf>
    <dxf>
      <font>
        <color rgb="FF006100"/>
      </font>
      <fill>
        <patternFill>
          <bgColor rgb="FFC6EFCE"/>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ont>
        <strike val="0"/>
        <color theme="1"/>
      </font>
      <fill>
        <patternFill>
          <bgColor rgb="FFFFFF00"/>
        </patternFill>
      </fill>
    </dxf>
    <dxf>
      <fill>
        <patternFill>
          <bgColor rgb="FFFFC7CE"/>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accent1">
            <a:lumMod val="20000"/>
            <a:lumOff val="80000"/>
          </a:schemeClr>
        </a:solidFill>
        <a:ln w="9525" cmpd="sng">
          <a:solidFill>
            <a:schemeClr val="lt1">
              <a:shade val="50000"/>
            </a:schemeClr>
          </a:solidFill>
        </a:ln>
      </a:spPr>
      <a:bodyPr vertOverflow="clip" horzOverflow="clip" wrap="square" rtlCol="0" anchor="t"/>
      <a:lstStyle>
        <a:defPPr>
          <a:defRPr kumimoji="1" sz="1100">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B0F0"/>
    <pageSetUpPr fitToPage="1"/>
  </sheetPr>
  <dimension ref="A1:D20"/>
  <sheetViews>
    <sheetView tabSelected="1" view="pageBreakPreview" zoomScaleNormal="100" zoomScaleSheetLayoutView="100" workbookViewId="0">
      <selection activeCell="D13" sqref="D12:D13"/>
    </sheetView>
  </sheetViews>
  <sheetFormatPr defaultRowHeight="13" x14ac:dyDescent="0.2"/>
  <cols>
    <col min="1" max="1" width="29.08984375" style="26" customWidth="1"/>
    <col min="2" max="2" width="34.26953125" style="26" customWidth="1"/>
    <col min="3" max="3" width="34.26953125" customWidth="1"/>
  </cols>
  <sheetData>
    <row r="1" spans="1:4" ht="14.25" customHeight="1" x14ac:dyDescent="0.2">
      <c r="A1" s="25" t="s">
        <v>275</v>
      </c>
      <c r="B1" s="25"/>
    </row>
    <row r="2" spans="1:4" ht="14" x14ac:dyDescent="0.2">
      <c r="A2" s="25"/>
      <c r="B2" s="25"/>
    </row>
    <row r="3" spans="1:4" ht="25" customHeight="1" x14ac:dyDescent="0.2">
      <c r="A3" s="26" t="s">
        <v>251</v>
      </c>
      <c r="B3" s="25"/>
    </row>
    <row r="4" spans="1:4" ht="25" customHeight="1" x14ac:dyDescent="0.2">
      <c r="B4" s="103" t="s">
        <v>599</v>
      </c>
      <c r="C4" s="104" t="s">
        <v>600</v>
      </c>
    </row>
    <row r="5" spans="1:4" ht="25" customHeight="1" x14ac:dyDescent="0.2">
      <c r="A5" s="100" t="s">
        <v>266</v>
      </c>
      <c r="B5" s="106"/>
      <c r="C5" s="101"/>
      <c r="D5" t="s">
        <v>602</v>
      </c>
    </row>
    <row r="6" spans="1:4" ht="25" customHeight="1" x14ac:dyDescent="0.2">
      <c r="A6" s="100" t="s">
        <v>268</v>
      </c>
      <c r="B6" s="48"/>
      <c r="C6" s="101"/>
    </row>
    <row r="7" spans="1:4" ht="25" customHeight="1" x14ac:dyDescent="0.2">
      <c r="A7" s="100" t="s">
        <v>269</v>
      </c>
      <c r="B7" s="48"/>
      <c r="C7" s="101"/>
    </row>
    <row r="8" spans="1:4" ht="29.15" customHeight="1" x14ac:dyDescent="0.2">
      <c r="A8" s="38" t="s">
        <v>270</v>
      </c>
      <c r="B8" s="48"/>
      <c r="C8" s="101"/>
    </row>
    <row r="9" spans="1:4" x14ac:dyDescent="0.2">
      <c r="A9" s="26" t="s">
        <v>267</v>
      </c>
    </row>
    <row r="10" spans="1:4" x14ac:dyDescent="0.2">
      <c r="A10" s="26" t="s">
        <v>271</v>
      </c>
    </row>
    <row r="11" spans="1:4" x14ac:dyDescent="0.2">
      <c r="A11" s="26" t="s">
        <v>272</v>
      </c>
    </row>
    <row r="12" spans="1:4" x14ac:dyDescent="0.2">
      <c r="A12" s="26" t="s">
        <v>374</v>
      </c>
    </row>
    <row r="13" spans="1:4" ht="17.5" customHeight="1" x14ac:dyDescent="0.2">
      <c r="A13" s="107" t="s">
        <v>601</v>
      </c>
      <c r="B13" s="25"/>
    </row>
    <row r="14" spans="1:4" ht="17.5" customHeight="1" x14ac:dyDescent="0.2">
      <c r="A14" s="102"/>
      <c r="B14" s="25"/>
    </row>
    <row r="15" spans="1:4" s="4" customFormat="1" ht="25" customHeight="1" x14ac:dyDescent="0.2">
      <c r="A15" s="26" t="s">
        <v>250</v>
      </c>
      <c r="B15" s="26"/>
    </row>
    <row r="16" spans="1:4" ht="25" customHeight="1" x14ac:dyDescent="0.2">
      <c r="A16" s="27" t="s">
        <v>249</v>
      </c>
      <c r="B16" s="21"/>
    </row>
    <row r="18" spans="1:2" s="4" customFormat="1" ht="25" customHeight="1" x14ac:dyDescent="0.2">
      <c r="A18" s="26" t="s">
        <v>367</v>
      </c>
      <c r="B18" s="26"/>
    </row>
    <row r="19" spans="1:2" ht="25" customHeight="1" x14ac:dyDescent="0.2">
      <c r="A19" s="27" t="s">
        <v>274</v>
      </c>
      <c r="B19" s="21" t="s">
        <v>377</v>
      </c>
    </row>
    <row r="20" spans="1:2" ht="25" customHeight="1" x14ac:dyDescent="0.2">
      <c r="A20" s="27" t="s">
        <v>273</v>
      </c>
      <c r="B20" s="21"/>
    </row>
  </sheetData>
  <phoneticPr fontId="1"/>
  <dataValidations count="1">
    <dataValidation type="list" allowBlank="1" showInputMessage="1" showErrorMessage="1" sqref="B19" xr:uid="{00000000-0002-0000-0000-000000000000}">
      <formula1>"　,プルダウンで選択してください,設ける,設けない"</formula1>
    </dataValidation>
  </dataValidations>
  <pageMargins left="0.70866141732283461" right="0.70866141732283461" top="0.74803149606299213" bottom="0.74803149606299213" header="0.31496062992125984" footer="0.31496062992125984"/>
  <pageSetup paperSize="9" scale="91" orientation="portrait" r:id="rId1"/>
  <headerFooter>
    <oddHeader>&amp;R【様式1】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sheetPr>
  <dimension ref="A1:E35"/>
  <sheetViews>
    <sheetView view="pageBreakPreview" zoomScaleNormal="100" zoomScaleSheetLayoutView="100" workbookViewId="0">
      <selection activeCell="J9" sqref="J9"/>
    </sheetView>
  </sheetViews>
  <sheetFormatPr defaultRowHeight="13" x14ac:dyDescent="0.2"/>
  <cols>
    <col min="1" max="1" width="24.6328125" style="26" customWidth="1"/>
    <col min="2" max="2" width="12.6328125" style="28" customWidth="1"/>
    <col min="3" max="3" width="12.453125" style="28" customWidth="1"/>
    <col min="4" max="4" width="31.26953125" style="26" customWidth="1"/>
    <col min="5" max="5" width="17.7265625" style="26" customWidth="1"/>
  </cols>
  <sheetData>
    <row r="1" spans="1:5" ht="14.25" customHeight="1" x14ac:dyDescent="0.2">
      <c r="A1" s="25" t="s">
        <v>53</v>
      </c>
    </row>
    <row r="3" spans="1:5" ht="23.15" customHeight="1" x14ac:dyDescent="0.2">
      <c r="A3" s="29" t="s">
        <v>256</v>
      </c>
    </row>
    <row r="4" spans="1:5" ht="35.15" customHeight="1" x14ac:dyDescent="0.2">
      <c r="A4" s="30" t="s">
        <v>254</v>
      </c>
      <c r="B4" s="155" t="s">
        <v>377</v>
      </c>
      <c r="C4" s="155"/>
      <c r="D4" s="155"/>
      <c r="E4" s="155"/>
    </row>
    <row r="6" spans="1:5" ht="23.25" customHeight="1" x14ac:dyDescent="0.2">
      <c r="A6" s="29" t="s">
        <v>257</v>
      </c>
      <c r="B6" s="3"/>
      <c r="C6" s="3"/>
    </row>
    <row r="7" spans="1:5" ht="17.149999999999999" customHeight="1" x14ac:dyDescent="0.2">
      <c r="A7" s="26" t="s">
        <v>258</v>
      </c>
      <c r="B7" s="3"/>
      <c r="C7" s="3"/>
    </row>
    <row r="8" spans="1:5" ht="25.5" customHeight="1" x14ac:dyDescent="0.2">
      <c r="A8" s="31"/>
      <c r="B8" s="32" t="s">
        <v>1</v>
      </c>
      <c r="C8" s="32" t="s">
        <v>2</v>
      </c>
      <c r="D8" s="152" t="s">
        <v>301</v>
      </c>
      <c r="E8" s="152"/>
    </row>
    <row r="9" spans="1:5" ht="25.5" customHeight="1" x14ac:dyDescent="0.2">
      <c r="A9" s="31" t="s">
        <v>3</v>
      </c>
      <c r="B9" s="47"/>
      <c r="C9" s="47"/>
      <c r="D9" s="153"/>
      <c r="E9" s="153"/>
    </row>
    <row r="10" spans="1:5" ht="25.5" customHeight="1" x14ac:dyDescent="0.2">
      <c r="A10" s="31" t="s">
        <v>4</v>
      </c>
      <c r="B10" s="47"/>
      <c r="C10" s="47"/>
      <c r="D10" s="153"/>
      <c r="E10" s="153"/>
    </row>
    <row r="11" spans="1:5" ht="25.5" customHeight="1" x14ac:dyDescent="0.2">
      <c r="A11" s="31" t="s">
        <v>5</v>
      </c>
      <c r="B11" s="47"/>
      <c r="C11" s="47"/>
      <c r="D11" s="153"/>
      <c r="E11" s="153"/>
    </row>
    <row r="12" spans="1:5" ht="17.25" customHeight="1" x14ac:dyDescent="0.2">
      <c r="A12" s="33" t="s">
        <v>264</v>
      </c>
      <c r="B12" s="34"/>
      <c r="C12" s="34"/>
    </row>
    <row r="13" spans="1:5" ht="17.25" customHeight="1" x14ac:dyDescent="0.2">
      <c r="A13" s="33"/>
      <c r="B13" s="34"/>
      <c r="C13" s="34"/>
    </row>
    <row r="14" spans="1:5" ht="17.25" customHeight="1" x14ac:dyDescent="0.2">
      <c r="A14" s="26" t="s">
        <v>259</v>
      </c>
      <c r="B14" s="34"/>
      <c r="C14" s="34"/>
    </row>
    <row r="15" spans="1:5" ht="25.5" customHeight="1" x14ac:dyDescent="0.2">
      <c r="A15" s="31"/>
      <c r="B15" s="32" t="s">
        <v>1</v>
      </c>
      <c r="C15" s="32" t="s">
        <v>2</v>
      </c>
      <c r="D15" s="152" t="s">
        <v>299</v>
      </c>
      <c r="E15" s="152"/>
    </row>
    <row r="16" spans="1:5" ht="25.5" customHeight="1" x14ac:dyDescent="0.2">
      <c r="A16" s="31" t="s">
        <v>3</v>
      </c>
      <c r="B16" s="47"/>
      <c r="C16" s="47"/>
      <c r="D16" s="153"/>
      <c r="E16" s="153"/>
    </row>
    <row r="17" spans="1:5" ht="25.5" customHeight="1" x14ac:dyDescent="0.2">
      <c r="A17" s="31" t="s">
        <v>4</v>
      </c>
      <c r="B17" s="47"/>
      <c r="C17" s="47"/>
      <c r="D17" s="153"/>
      <c r="E17" s="153"/>
    </row>
    <row r="18" spans="1:5" ht="25.5" customHeight="1" x14ac:dyDescent="0.2">
      <c r="A18" s="31" t="s">
        <v>5</v>
      </c>
      <c r="B18" s="47"/>
      <c r="C18" s="47"/>
      <c r="D18" s="153"/>
      <c r="E18" s="153"/>
    </row>
    <row r="19" spans="1:5" ht="17.25" customHeight="1" x14ac:dyDescent="0.2">
      <c r="A19" s="33" t="s">
        <v>264</v>
      </c>
      <c r="B19" s="34"/>
      <c r="C19" s="34"/>
    </row>
    <row r="20" spans="1:5" ht="17.25" customHeight="1" x14ac:dyDescent="0.2">
      <c r="B20" s="34"/>
      <c r="C20" s="34"/>
    </row>
    <row r="21" spans="1:5" ht="17.25" customHeight="1" x14ac:dyDescent="0.2">
      <c r="A21" s="33" t="s">
        <v>260</v>
      </c>
      <c r="B21" s="34"/>
      <c r="C21" s="34"/>
    </row>
    <row r="22" spans="1:5" ht="25" customHeight="1" x14ac:dyDescent="0.2">
      <c r="A22" s="31"/>
      <c r="B22" s="32" t="s">
        <v>1</v>
      </c>
      <c r="C22" s="32" t="s">
        <v>2</v>
      </c>
      <c r="D22" s="32" t="s">
        <v>299</v>
      </c>
      <c r="E22" s="31" t="s">
        <v>300</v>
      </c>
    </row>
    <row r="23" spans="1:5" ht="25" customHeight="1" x14ac:dyDescent="0.2">
      <c r="A23" s="31" t="s">
        <v>3</v>
      </c>
      <c r="B23" s="47"/>
      <c r="C23" s="47"/>
      <c r="D23" s="68"/>
      <c r="E23" s="48" t="s">
        <v>255</v>
      </c>
    </row>
    <row r="24" spans="1:5" ht="25" customHeight="1" x14ac:dyDescent="0.2">
      <c r="A24" s="31" t="s">
        <v>4</v>
      </c>
      <c r="B24" s="47"/>
      <c r="C24" s="47"/>
      <c r="D24" s="68"/>
      <c r="E24" s="48"/>
    </row>
    <row r="25" spans="1:5" ht="25" customHeight="1" x14ac:dyDescent="0.2">
      <c r="A25" s="31" t="s">
        <v>5</v>
      </c>
      <c r="B25" s="47"/>
      <c r="C25" s="47"/>
      <c r="D25" s="68"/>
      <c r="E25" s="48"/>
    </row>
    <row r="26" spans="1:5" ht="17.25" customHeight="1" x14ac:dyDescent="0.2">
      <c r="A26" s="33" t="s">
        <v>264</v>
      </c>
      <c r="B26" s="34"/>
      <c r="C26" s="34"/>
    </row>
    <row r="27" spans="1:5" ht="17.25" customHeight="1" x14ac:dyDescent="0.2">
      <c r="B27" s="34"/>
      <c r="C27" s="34"/>
    </row>
    <row r="28" spans="1:5" ht="23.25" customHeight="1" x14ac:dyDescent="0.2">
      <c r="A28" s="29" t="s">
        <v>261</v>
      </c>
      <c r="B28" s="3"/>
      <c r="C28" s="3"/>
    </row>
    <row r="29" spans="1:5" ht="25.5" customHeight="1" x14ac:dyDescent="0.2">
      <c r="A29" s="31" t="s">
        <v>50</v>
      </c>
      <c r="B29" s="31" t="s">
        <v>51</v>
      </c>
      <c r="C29" s="154" t="s">
        <v>378</v>
      </c>
      <c r="D29" s="154"/>
      <c r="E29" s="154"/>
    </row>
    <row r="30" spans="1:5" ht="25.5" customHeight="1" x14ac:dyDescent="0.2">
      <c r="A30" s="48"/>
      <c r="B30" s="69"/>
      <c r="C30" s="151"/>
      <c r="D30" s="151"/>
      <c r="E30" s="151"/>
    </row>
    <row r="31" spans="1:5" ht="25.5" customHeight="1" x14ac:dyDescent="0.2">
      <c r="A31" s="48"/>
      <c r="B31" s="69"/>
      <c r="C31" s="151"/>
      <c r="D31" s="151"/>
      <c r="E31" s="151"/>
    </row>
    <row r="32" spans="1:5" ht="25.5" customHeight="1" x14ac:dyDescent="0.2">
      <c r="A32" s="48"/>
      <c r="B32" s="69"/>
      <c r="C32" s="151"/>
      <c r="D32" s="151"/>
      <c r="E32" s="151"/>
    </row>
    <row r="33" spans="1:5" ht="25.5" customHeight="1" x14ac:dyDescent="0.2">
      <c r="A33" s="48"/>
      <c r="B33" s="69"/>
      <c r="C33" s="151"/>
      <c r="D33" s="151"/>
      <c r="E33" s="151"/>
    </row>
    <row r="34" spans="1:5" x14ac:dyDescent="0.2">
      <c r="A34" s="150" t="s">
        <v>310</v>
      </c>
      <c r="B34" s="150"/>
      <c r="C34" s="150"/>
      <c r="D34" s="150"/>
      <c r="E34" s="150"/>
    </row>
    <row r="35" spans="1:5" x14ac:dyDescent="0.2">
      <c r="A35" s="149" t="s">
        <v>337</v>
      </c>
      <c r="B35" s="149"/>
      <c r="C35" s="149"/>
      <c r="D35" s="149"/>
      <c r="E35" s="149"/>
    </row>
  </sheetData>
  <mergeCells count="16">
    <mergeCell ref="B4:E4"/>
    <mergeCell ref="D11:E11"/>
    <mergeCell ref="D15:E15"/>
    <mergeCell ref="D16:E16"/>
    <mergeCell ref="D17:E17"/>
    <mergeCell ref="A35:E35"/>
    <mergeCell ref="A34:E34"/>
    <mergeCell ref="C33:E33"/>
    <mergeCell ref="D8:E8"/>
    <mergeCell ref="D9:E9"/>
    <mergeCell ref="D10:E10"/>
    <mergeCell ref="D18:E18"/>
    <mergeCell ref="C29:E29"/>
    <mergeCell ref="C30:E30"/>
    <mergeCell ref="C31:E31"/>
    <mergeCell ref="C32:E32"/>
  </mergeCells>
  <phoneticPr fontId="1"/>
  <dataValidations count="2">
    <dataValidation type="list" allowBlank="1" showInputMessage="1" showErrorMessage="1" sqref="E23:E25" xr:uid="{00000000-0002-0000-0100-000000000000}">
      <formula1>"　,所有施設,所有施設外"</formula1>
    </dataValidation>
    <dataValidation type="list" allowBlank="1" showInputMessage="1" showErrorMessage="1" sqref="B4:E4" xr:uid="{00000000-0002-0000-0100-000001000000}">
      <formula1>"　,プルダウンで選択してください,全講義を所有施設で実施する,全講義を所有施設以外（外部借用等）で実施する,講義によって所有施設と所有施設以外を使い分ける,全てオンライン形式にて施設を使用しない"</formula1>
    </dataValidation>
  </dataValidations>
  <pageMargins left="0.51181102362204722" right="0.51181102362204722" top="0.74803149606299213" bottom="0.55118110236220474" header="0.31496062992125984" footer="0.31496062992125984"/>
  <pageSetup paperSize="9" scale="94" orientation="portrait" r:id="rId1"/>
  <headerFooter>
    <oddHeader>&amp;R【様式2】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F0"/>
  </sheetPr>
  <dimension ref="A1:D27"/>
  <sheetViews>
    <sheetView view="pageBreakPreview" zoomScaleNormal="100" zoomScaleSheetLayoutView="100" workbookViewId="0">
      <selection activeCell="B7" sqref="B7"/>
    </sheetView>
  </sheetViews>
  <sheetFormatPr defaultRowHeight="13" x14ac:dyDescent="0.2"/>
  <cols>
    <col min="1" max="1" width="27.6328125" style="26" customWidth="1"/>
    <col min="2" max="2" width="26.36328125" style="28" customWidth="1"/>
    <col min="3" max="3" width="40.26953125" style="26" customWidth="1"/>
  </cols>
  <sheetData>
    <row r="1" spans="1:4" ht="14" x14ac:dyDescent="0.2">
      <c r="A1" s="25" t="s">
        <v>52</v>
      </c>
    </row>
    <row r="3" spans="1:4" ht="23.25" customHeight="1" x14ac:dyDescent="0.2">
      <c r="A3" s="25" t="s">
        <v>6</v>
      </c>
      <c r="B3" s="3"/>
    </row>
    <row r="4" spans="1:4" ht="25.5" customHeight="1" x14ac:dyDescent="0.2">
      <c r="A4" s="31" t="s">
        <v>7</v>
      </c>
      <c r="B4" s="32" t="s">
        <v>8</v>
      </c>
      <c r="C4" s="31" t="s">
        <v>253</v>
      </c>
    </row>
    <row r="5" spans="1:4" ht="25.5" customHeight="1" x14ac:dyDescent="0.2">
      <c r="A5" s="35" t="s">
        <v>263</v>
      </c>
      <c r="B5" s="36"/>
      <c r="C5" s="37"/>
    </row>
    <row r="6" spans="1:4" ht="25.5" customHeight="1" x14ac:dyDescent="0.2">
      <c r="A6" s="21" t="s">
        <v>9</v>
      </c>
      <c r="B6" s="43">
        <v>0</v>
      </c>
      <c r="C6" s="21" t="s">
        <v>613</v>
      </c>
      <c r="D6" t="s">
        <v>614</v>
      </c>
    </row>
    <row r="7" spans="1:4" ht="25.5" customHeight="1" x14ac:dyDescent="0.2">
      <c r="A7" s="21" t="s">
        <v>10</v>
      </c>
      <c r="B7" s="43">
        <v>0</v>
      </c>
      <c r="C7" s="21"/>
      <c r="D7" t="str">
        <f>IF(B7&gt;0,"「内訳」欄（左セル）に内訳を記載してください","")</f>
        <v/>
      </c>
    </row>
    <row r="8" spans="1:4" ht="25.5" customHeight="1" x14ac:dyDescent="0.2">
      <c r="A8" s="38" t="s">
        <v>252</v>
      </c>
      <c r="B8" s="39"/>
      <c r="C8" s="40"/>
    </row>
    <row r="9" spans="1:4" ht="25.5" customHeight="1" x14ac:dyDescent="0.2">
      <c r="A9" s="21"/>
      <c r="B9" s="43">
        <v>0</v>
      </c>
      <c r="C9" s="21"/>
      <c r="D9" t="str">
        <f t="shared" ref="D9:D26" si="0">IF(B9&gt;0,"「内訳」欄（左セル）に内訳を記載してください","")</f>
        <v/>
      </c>
    </row>
    <row r="10" spans="1:4" ht="25.5" customHeight="1" x14ac:dyDescent="0.2">
      <c r="A10" s="21"/>
      <c r="B10" s="43">
        <v>0</v>
      </c>
      <c r="C10" s="21"/>
      <c r="D10" t="str">
        <f>IF(B10&gt;0,"「内訳」欄（左セル）に内訳を記載してください","")</f>
        <v/>
      </c>
    </row>
    <row r="11" spans="1:4" ht="35.25" customHeight="1" x14ac:dyDescent="0.2">
      <c r="A11" s="41" t="s">
        <v>11</v>
      </c>
      <c r="B11" s="43">
        <f>SUM(B6:B7,B9:B10)</f>
        <v>0</v>
      </c>
    </row>
    <row r="12" spans="1:4" ht="23.25" customHeight="1" x14ac:dyDescent="0.2">
      <c r="B12" s="34"/>
    </row>
    <row r="13" spans="1:4" ht="23.25" customHeight="1" x14ac:dyDescent="0.2">
      <c r="A13" s="3" t="s">
        <v>306</v>
      </c>
    </row>
    <row r="14" spans="1:4" ht="25" customHeight="1" x14ac:dyDescent="0.2">
      <c r="A14" s="31" t="s">
        <v>7</v>
      </c>
      <c r="B14" s="32" t="s">
        <v>8</v>
      </c>
      <c r="C14" s="31" t="s">
        <v>253</v>
      </c>
    </row>
    <row r="15" spans="1:4" ht="25" customHeight="1" x14ac:dyDescent="0.2">
      <c r="A15" s="35" t="s">
        <v>262</v>
      </c>
      <c r="B15" s="36"/>
      <c r="C15" s="37"/>
    </row>
    <row r="16" spans="1:4" ht="25" customHeight="1" x14ac:dyDescent="0.2">
      <c r="A16" s="21" t="s">
        <v>636</v>
      </c>
      <c r="B16" s="43">
        <v>0</v>
      </c>
      <c r="C16" s="21"/>
      <c r="D16" t="str">
        <f t="shared" si="0"/>
        <v/>
      </c>
    </row>
    <row r="17" spans="1:4" ht="25" customHeight="1" x14ac:dyDescent="0.2">
      <c r="A17" s="21" t="s">
        <v>637</v>
      </c>
      <c r="B17" s="43">
        <v>0</v>
      </c>
      <c r="C17" s="21"/>
      <c r="D17" t="str">
        <f t="shared" si="0"/>
        <v/>
      </c>
    </row>
    <row r="18" spans="1:4" ht="25" customHeight="1" x14ac:dyDescent="0.2">
      <c r="A18" s="21" t="s">
        <v>12</v>
      </c>
      <c r="B18" s="43">
        <v>0</v>
      </c>
      <c r="C18" s="21"/>
      <c r="D18" t="str">
        <f t="shared" si="0"/>
        <v/>
      </c>
    </row>
    <row r="19" spans="1:4" ht="25" customHeight="1" x14ac:dyDescent="0.2">
      <c r="A19" s="21" t="s">
        <v>375</v>
      </c>
      <c r="B19" s="43">
        <v>0</v>
      </c>
      <c r="C19" s="21"/>
      <c r="D19" t="str">
        <f t="shared" si="0"/>
        <v/>
      </c>
    </row>
    <row r="20" spans="1:4" ht="25" customHeight="1" x14ac:dyDescent="0.2">
      <c r="A20" s="21" t="s">
        <v>336</v>
      </c>
      <c r="B20" s="43">
        <v>0</v>
      </c>
      <c r="C20" s="21"/>
      <c r="D20" t="str">
        <f t="shared" si="0"/>
        <v/>
      </c>
    </row>
    <row r="21" spans="1:4" ht="25" customHeight="1" x14ac:dyDescent="0.2">
      <c r="A21" s="21" t="s">
        <v>339</v>
      </c>
      <c r="B21" s="43">
        <v>0</v>
      </c>
      <c r="C21" s="21"/>
      <c r="D21" t="str">
        <f t="shared" si="0"/>
        <v/>
      </c>
    </row>
    <row r="22" spans="1:4" ht="25" customHeight="1" x14ac:dyDescent="0.2">
      <c r="A22" s="21" t="s">
        <v>335</v>
      </c>
      <c r="B22" s="43">
        <v>0</v>
      </c>
      <c r="C22" s="21"/>
      <c r="D22" t="str">
        <f t="shared" si="0"/>
        <v/>
      </c>
    </row>
    <row r="23" spans="1:4" ht="25" customHeight="1" x14ac:dyDescent="0.2">
      <c r="A23" s="21" t="s">
        <v>376</v>
      </c>
      <c r="B23" s="43">
        <v>0</v>
      </c>
      <c r="C23" s="21"/>
      <c r="D23" t="str">
        <f t="shared" si="0"/>
        <v/>
      </c>
    </row>
    <row r="24" spans="1:4" ht="25" customHeight="1" x14ac:dyDescent="0.2">
      <c r="A24" s="35" t="s">
        <v>252</v>
      </c>
      <c r="B24" s="39"/>
      <c r="C24" s="40"/>
    </row>
    <row r="25" spans="1:4" ht="25" customHeight="1" x14ac:dyDescent="0.2">
      <c r="A25" s="42"/>
      <c r="B25" s="43">
        <v>0</v>
      </c>
      <c r="C25" s="21"/>
      <c r="D25" t="str">
        <f t="shared" si="0"/>
        <v/>
      </c>
    </row>
    <row r="26" spans="1:4" ht="25" customHeight="1" x14ac:dyDescent="0.2">
      <c r="A26" s="42"/>
      <c r="B26" s="43">
        <v>0</v>
      </c>
      <c r="C26" s="21"/>
      <c r="D26" t="str">
        <f t="shared" si="0"/>
        <v/>
      </c>
    </row>
    <row r="27" spans="1:4" ht="35.25" customHeight="1" x14ac:dyDescent="0.2">
      <c r="A27" s="41" t="s">
        <v>11</v>
      </c>
      <c r="B27" s="49">
        <f>SUM(B16:B23,B25:B26)</f>
        <v>0</v>
      </c>
    </row>
  </sheetData>
  <phoneticPr fontId="1"/>
  <conditionalFormatting sqref="C6:C7">
    <cfRule type="expression" dxfId="19" priority="1">
      <formula>AND(B6&gt;=1,C6="")</formula>
    </cfRule>
  </conditionalFormatting>
  <conditionalFormatting sqref="C9:C10">
    <cfRule type="expression" dxfId="18" priority="4">
      <formula>AND(B9&gt;=1,C9="")</formula>
    </cfRule>
  </conditionalFormatting>
  <conditionalFormatting sqref="C16:C23">
    <cfRule type="expression" dxfId="17" priority="3">
      <formula>AND(B16&gt;=1,C16="")</formula>
    </cfRule>
  </conditionalFormatting>
  <conditionalFormatting sqref="C25:C26">
    <cfRule type="expression" dxfId="16" priority="2">
      <formula>AND(B25&gt;=1,C25="")</formula>
    </cfRule>
  </conditionalFormatting>
  <pageMargins left="0.7" right="0.7" top="0.75" bottom="0.75" header="0.3" footer="0.3"/>
  <pageSetup paperSize="9" scale="94" orientation="portrait" r:id="rId1"/>
  <headerFooter>
    <oddHeader>&amp;R【様式3】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R39"/>
  <sheetViews>
    <sheetView showGridLines="0" zoomScale="60" zoomScaleNormal="60" zoomScaleSheetLayoutView="70" zoomScalePageLayoutView="55" workbookViewId="0">
      <selection activeCell="E31" sqref="E31"/>
    </sheetView>
  </sheetViews>
  <sheetFormatPr defaultRowHeight="13" x14ac:dyDescent="0.2"/>
  <cols>
    <col min="1" max="1" width="29.6328125" style="26" customWidth="1"/>
    <col min="2" max="2" width="6.7265625" customWidth="1"/>
    <col min="3" max="3" width="40.7265625" customWidth="1"/>
    <col min="4" max="4" width="12.08984375" style="44" customWidth="1"/>
    <col min="5" max="5" width="13.26953125" style="44" customWidth="1"/>
    <col min="6" max="6" width="13.26953125" style="2" customWidth="1"/>
    <col min="7" max="8" width="13.26953125" customWidth="1"/>
    <col min="9" max="9" width="19.90625" style="2" customWidth="1"/>
    <col min="10" max="11" width="19.90625" customWidth="1"/>
    <col min="12" max="12" width="15.90625" style="26" customWidth="1"/>
    <col min="13" max="13" width="15.90625" bestFit="1" customWidth="1"/>
    <col min="14" max="16" width="15.7265625" bestFit="1" customWidth="1"/>
    <col min="17" max="18" width="15.7265625" customWidth="1"/>
  </cols>
  <sheetData>
    <row r="1" spans="1:18" ht="23.25" customHeight="1" thickBot="1" x14ac:dyDescent="0.25">
      <c r="A1" s="25" t="s">
        <v>495</v>
      </c>
      <c r="B1" s="1"/>
      <c r="C1" s="1"/>
      <c r="G1" s="1"/>
      <c r="H1" s="1"/>
      <c r="I1" s="73"/>
      <c r="J1" s="1"/>
      <c r="K1" s="1"/>
      <c r="L1" s="25"/>
    </row>
    <row r="2" spans="1:18" ht="34" customHeight="1" thickBot="1" x14ac:dyDescent="0.25">
      <c r="A2" s="53" t="s">
        <v>235</v>
      </c>
      <c r="B2" s="75" t="s">
        <v>584</v>
      </c>
      <c r="C2" s="1"/>
      <c r="D2" s="45"/>
      <c r="E2" s="45"/>
      <c r="F2" s="3"/>
      <c r="G2" s="1"/>
      <c r="H2" s="1"/>
      <c r="I2" s="73"/>
      <c r="J2" s="1"/>
      <c r="K2" s="1"/>
      <c r="L2" s="25"/>
    </row>
    <row r="3" spans="1:18" ht="14" x14ac:dyDescent="0.2">
      <c r="A3" s="70"/>
      <c r="B3" s="1"/>
      <c r="C3" s="1"/>
      <c r="D3" s="45"/>
      <c r="E3" s="45"/>
      <c r="F3" s="3"/>
      <c r="G3" s="1"/>
      <c r="H3" s="1"/>
      <c r="I3" s="80" t="s">
        <v>567</v>
      </c>
      <c r="J3" s="77"/>
      <c r="K3" s="77"/>
      <c r="L3" s="78"/>
      <c r="M3" s="79"/>
      <c r="N3" s="79"/>
      <c r="O3" s="79"/>
      <c r="P3" s="79"/>
    </row>
    <row r="4" spans="1:18" ht="15.5" customHeight="1" x14ac:dyDescent="0.2">
      <c r="A4" s="70"/>
      <c r="B4" s="1"/>
      <c r="C4" s="1"/>
      <c r="D4" s="45"/>
      <c r="E4" s="45"/>
      <c r="F4" s="3"/>
      <c r="G4" s="1"/>
      <c r="H4" s="1"/>
      <c r="I4" s="76" t="s">
        <v>566</v>
      </c>
      <c r="J4" s="1"/>
      <c r="K4" s="1"/>
      <c r="L4" s="25"/>
    </row>
    <row r="5" spans="1:18" s="115" customFormat="1" ht="22.5" customHeight="1" x14ac:dyDescent="0.2">
      <c r="A5" s="159" t="s">
        <v>616</v>
      </c>
      <c r="B5" s="159" t="s">
        <v>617</v>
      </c>
      <c r="C5" s="162" t="s">
        <v>618</v>
      </c>
      <c r="D5" s="164" t="s">
        <v>619</v>
      </c>
      <c r="E5" s="165"/>
      <c r="F5" s="165"/>
      <c r="G5" s="165"/>
      <c r="H5" s="166"/>
      <c r="I5" s="161" t="s">
        <v>620</v>
      </c>
      <c r="J5" s="161"/>
      <c r="K5" s="161"/>
      <c r="L5" s="161"/>
      <c r="M5" s="161"/>
      <c r="N5" s="161"/>
      <c r="O5" s="161"/>
      <c r="P5" s="161"/>
      <c r="Q5" s="161"/>
      <c r="R5" s="161"/>
    </row>
    <row r="6" spans="1:18" s="119" customFormat="1" ht="57" customHeight="1" thickBot="1" x14ac:dyDescent="0.25">
      <c r="A6" s="160"/>
      <c r="B6" s="160"/>
      <c r="C6" s="163"/>
      <c r="D6" s="116" t="s">
        <v>280</v>
      </c>
      <c r="E6" s="116" t="s">
        <v>368</v>
      </c>
      <c r="F6" s="116" t="s">
        <v>0</v>
      </c>
      <c r="G6" s="117" t="s">
        <v>621</v>
      </c>
      <c r="H6" s="118" t="s">
        <v>622</v>
      </c>
      <c r="I6" s="141" t="s">
        <v>623</v>
      </c>
      <c r="J6" s="141" t="s">
        <v>624</v>
      </c>
      <c r="K6" s="142" t="s">
        <v>625</v>
      </c>
      <c r="L6" s="145" t="s">
        <v>632</v>
      </c>
      <c r="M6" s="146" t="s">
        <v>633</v>
      </c>
      <c r="N6" s="141" t="s">
        <v>626</v>
      </c>
      <c r="O6" s="141" t="s">
        <v>627</v>
      </c>
      <c r="P6" s="141" t="s">
        <v>628</v>
      </c>
      <c r="Q6" s="141" t="s">
        <v>629</v>
      </c>
      <c r="R6" s="141" t="s">
        <v>630</v>
      </c>
    </row>
    <row r="7" spans="1:18" ht="50.5" customHeight="1" thickTop="1" x14ac:dyDescent="0.2">
      <c r="A7" s="156" t="s">
        <v>372</v>
      </c>
      <c r="B7" s="6">
        <v>1</v>
      </c>
      <c r="C7" s="5" t="str">
        <f>IFERROR(VLOOKUP($A$2,Sheet2!$A$2:$X$38,2,0),"")</f>
        <v/>
      </c>
      <c r="D7" s="46" t="s">
        <v>281</v>
      </c>
      <c r="E7" s="47" t="s">
        <v>496</v>
      </c>
      <c r="F7" s="114" t="s">
        <v>496</v>
      </c>
      <c r="G7" s="74" t="str">
        <f t="shared" ref="G7:G29" si="0">IF(F7&lt;&gt;"対面","選択してください","　")</f>
        <v>選択してください</v>
      </c>
      <c r="H7" s="120"/>
      <c r="I7" s="143" t="e">
        <f>VLOOKUP($A$2,Sheet2!$A$2:$AV$22,26,0)&amp;""</f>
        <v>#N/A</v>
      </c>
      <c r="J7" s="120"/>
      <c r="K7" s="120"/>
      <c r="L7" s="144"/>
      <c r="M7" s="144"/>
      <c r="N7" s="122"/>
      <c r="O7" s="123"/>
      <c r="P7" s="120"/>
      <c r="Q7" s="123"/>
      <c r="R7" s="120"/>
    </row>
    <row r="8" spans="1:18" ht="50.5" customHeight="1" x14ac:dyDescent="0.2">
      <c r="A8" s="157"/>
      <c r="B8" s="6">
        <v>2</v>
      </c>
      <c r="C8" s="5" t="str">
        <f>IFERROR(VLOOKUP($A$2,Sheet2!$A$2:$X$38,3,0),"")</f>
        <v/>
      </c>
      <c r="D8" s="46" t="s">
        <v>281</v>
      </c>
      <c r="E8" s="47" t="s">
        <v>496</v>
      </c>
      <c r="F8" s="114" t="s">
        <v>496</v>
      </c>
      <c r="G8" s="74" t="str">
        <f t="shared" si="0"/>
        <v>選択してください</v>
      </c>
      <c r="H8" s="120"/>
      <c r="I8" s="143" t="e">
        <f>VLOOKUP($A$2,Sheet2!$A$2:$AV$22,27,0)&amp;""</f>
        <v>#N/A</v>
      </c>
      <c r="J8" s="120"/>
      <c r="K8" s="124"/>
      <c r="L8" s="140"/>
      <c r="M8" s="140"/>
      <c r="N8" s="122"/>
      <c r="O8" s="123"/>
      <c r="P8" s="120"/>
      <c r="Q8" s="123"/>
      <c r="R8" s="120"/>
    </row>
    <row r="9" spans="1:18" ht="50.5" customHeight="1" x14ac:dyDescent="0.2">
      <c r="A9" s="157"/>
      <c r="B9" s="6">
        <v>3</v>
      </c>
      <c r="C9" s="5" t="str">
        <f>IFERROR(VLOOKUP($A$2,Sheet2!$A$2:$X$38,4,0),"")</f>
        <v/>
      </c>
      <c r="D9" s="46" t="s">
        <v>281</v>
      </c>
      <c r="E9" s="47" t="s">
        <v>496</v>
      </c>
      <c r="F9" s="114" t="s">
        <v>496</v>
      </c>
      <c r="G9" s="74" t="str">
        <f t="shared" si="0"/>
        <v>選択してください</v>
      </c>
      <c r="H9" s="120"/>
      <c r="I9" s="143" t="e">
        <f>VLOOKUP($A$2,Sheet2!$A$2:$AV$22,28,0)&amp;""</f>
        <v>#N/A</v>
      </c>
      <c r="J9" s="120"/>
      <c r="K9" s="124"/>
      <c r="L9" s="140"/>
      <c r="M9" s="140"/>
      <c r="N9" s="122"/>
      <c r="O9" s="123"/>
      <c r="P9" s="120"/>
      <c r="Q9" s="123"/>
      <c r="R9" s="120"/>
    </row>
    <row r="10" spans="1:18" ht="50.5" customHeight="1" x14ac:dyDescent="0.2">
      <c r="A10" s="157"/>
      <c r="B10" s="6">
        <v>4</v>
      </c>
      <c r="C10" s="5" t="str">
        <f>IFERROR(VLOOKUP($A$2,Sheet2!$A$2:$X$38,5,0),"")</f>
        <v/>
      </c>
      <c r="D10" s="46" t="s">
        <v>281</v>
      </c>
      <c r="E10" s="47" t="s">
        <v>496</v>
      </c>
      <c r="F10" s="114" t="s">
        <v>496</v>
      </c>
      <c r="G10" s="74" t="str">
        <f t="shared" si="0"/>
        <v>選択してください</v>
      </c>
      <c r="H10" s="120"/>
      <c r="I10" s="143" t="e">
        <f>VLOOKUP($A$2,Sheet2!$A$2:$AV$22,29,0)&amp;""</f>
        <v>#N/A</v>
      </c>
      <c r="J10" s="120"/>
      <c r="K10" s="124"/>
      <c r="L10" s="140"/>
      <c r="M10" s="140"/>
      <c r="N10" s="122"/>
      <c r="O10" s="123"/>
      <c r="P10" s="120"/>
      <c r="Q10" s="123"/>
      <c r="R10" s="120"/>
    </row>
    <row r="11" spans="1:18" ht="50.5" customHeight="1" x14ac:dyDescent="0.2">
      <c r="A11" s="157"/>
      <c r="B11" s="6">
        <v>5</v>
      </c>
      <c r="C11" s="5" t="str">
        <f>IFERROR(VLOOKUP($A$2,Sheet2!$A$2:$X$38,6,0),"")</f>
        <v/>
      </c>
      <c r="D11" s="46" t="s">
        <v>281</v>
      </c>
      <c r="E11" s="47" t="s">
        <v>496</v>
      </c>
      <c r="F11" s="114" t="s">
        <v>496</v>
      </c>
      <c r="G11" s="74" t="str">
        <f t="shared" si="0"/>
        <v>選択してください</v>
      </c>
      <c r="H11" s="120"/>
      <c r="I11" s="143" t="e">
        <f>VLOOKUP($A$2,Sheet2!$A$2:$AV$22,30,0)&amp;""</f>
        <v>#N/A</v>
      </c>
      <c r="J11" s="120"/>
      <c r="K11" s="124"/>
      <c r="L11" s="140"/>
      <c r="M11" s="140"/>
      <c r="N11" s="122"/>
      <c r="O11" s="123"/>
      <c r="P11" s="120"/>
      <c r="Q11" s="123"/>
      <c r="R11" s="120"/>
    </row>
    <row r="12" spans="1:18" ht="50.5" customHeight="1" x14ac:dyDescent="0.2">
      <c r="A12" s="157"/>
      <c r="B12" s="6">
        <v>6</v>
      </c>
      <c r="C12" s="5" t="str">
        <f>IFERROR(VLOOKUP($A$2,Sheet2!$A$2:$X$38,7,0),"")</f>
        <v/>
      </c>
      <c r="D12" s="46" t="s">
        <v>281</v>
      </c>
      <c r="E12" s="47" t="s">
        <v>496</v>
      </c>
      <c r="F12" s="114" t="s">
        <v>496</v>
      </c>
      <c r="G12" s="74" t="str">
        <f t="shared" si="0"/>
        <v>選択してください</v>
      </c>
      <c r="H12" s="120"/>
      <c r="I12" s="143" t="e">
        <f>VLOOKUP($A$2,Sheet2!$A$2:$AV$22,31,0)&amp;""</f>
        <v>#N/A</v>
      </c>
      <c r="J12" s="120"/>
      <c r="K12" s="124"/>
      <c r="L12" s="140"/>
      <c r="M12" s="140"/>
      <c r="N12" s="122"/>
      <c r="O12" s="123"/>
      <c r="P12" s="120"/>
      <c r="Q12" s="123"/>
      <c r="R12" s="120"/>
    </row>
    <row r="13" spans="1:18" ht="50.5" customHeight="1" x14ac:dyDescent="0.2">
      <c r="A13" s="157"/>
      <c r="B13" s="6">
        <v>7</v>
      </c>
      <c r="C13" s="5" t="str">
        <f>IFERROR(VLOOKUP($A$2,Sheet2!$A$2:$X$38,8,0),"")</f>
        <v/>
      </c>
      <c r="D13" s="46" t="s">
        <v>281</v>
      </c>
      <c r="E13" s="47" t="s">
        <v>496</v>
      </c>
      <c r="F13" s="114" t="s">
        <v>496</v>
      </c>
      <c r="G13" s="74" t="str">
        <f t="shared" si="0"/>
        <v>選択してください</v>
      </c>
      <c r="H13" s="120"/>
      <c r="I13" s="143" t="e">
        <f>VLOOKUP($A$2,Sheet2!$A$2:$AV$22,32,0)&amp;""</f>
        <v>#N/A</v>
      </c>
      <c r="J13" s="120"/>
      <c r="K13" s="124"/>
      <c r="L13" s="140"/>
      <c r="M13" s="140"/>
      <c r="N13" s="122"/>
      <c r="O13" s="123"/>
      <c r="P13" s="120"/>
      <c r="Q13" s="123"/>
      <c r="R13" s="120"/>
    </row>
    <row r="14" spans="1:18" ht="50.5" customHeight="1" x14ac:dyDescent="0.2">
      <c r="A14" s="157"/>
      <c r="B14" s="6">
        <v>8</v>
      </c>
      <c r="C14" s="5" t="str">
        <f>IFERROR(VLOOKUP($A$2,Sheet2!$A$2:$X$38,9,0),"")</f>
        <v/>
      </c>
      <c r="D14" s="46" t="s">
        <v>281</v>
      </c>
      <c r="E14" s="47" t="s">
        <v>496</v>
      </c>
      <c r="F14" s="114" t="s">
        <v>496</v>
      </c>
      <c r="G14" s="74" t="str">
        <f t="shared" si="0"/>
        <v>選択してください</v>
      </c>
      <c r="H14" s="120"/>
      <c r="I14" s="143" t="e">
        <f>VLOOKUP($A$2,Sheet2!$A$2:$AV$22,33,0)&amp;""</f>
        <v>#N/A</v>
      </c>
      <c r="J14" s="120"/>
      <c r="K14" s="124"/>
      <c r="L14" s="140"/>
      <c r="M14" s="140"/>
      <c r="N14" s="122"/>
      <c r="O14" s="123"/>
      <c r="P14" s="120"/>
      <c r="Q14" s="123"/>
      <c r="R14" s="120"/>
    </row>
    <row r="15" spans="1:18" ht="50.5" customHeight="1" x14ac:dyDescent="0.2">
      <c r="A15" s="157"/>
      <c r="B15" s="6">
        <v>9</v>
      </c>
      <c r="C15" s="5" t="str">
        <f>IFERROR(VLOOKUP($A$2,Sheet2!$A$2:$X$38,10,0),"")</f>
        <v/>
      </c>
      <c r="D15" s="46" t="s">
        <v>281</v>
      </c>
      <c r="E15" s="47" t="s">
        <v>496</v>
      </c>
      <c r="F15" s="114" t="s">
        <v>496</v>
      </c>
      <c r="G15" s="74" t="str">
        <f t="shared" si="0"/>
        <v>選択してください</v>
      </c>
      <c r="H15" s="120"/>
      <c r="I15" s="143" t="e">
        <f>VLOOKUP($A$2,Sheet2!$A$2:$AV$22,34,0)&amp;""</f>
        <v>#N/A</v>
      </c>
      <c r="J15" s="120"/>
      <c r="K15" s="124"/>
      <c r="L15" s="140"/>
      <c r="M15" s="140"/>
      <c r="N15" s="122"/>
      <c r="O15" s="123"/>
      <c r="P15" s="120"/>
      <c r="Q15" s="123"/>
      <c r="R15" s="120"/>
    </row>
    <row r="16" spans="1:18" ht="50.5" customHeight="1" x14ac:dyDescent="0.2">
      <c r="A16" s="157"/>
      <c r="B16" s="6">
        <v>10</v>
      </c>
      <c r="C16" s="5" t="str">
        <f>IFERROR(VLOOKUP($A$2,Sheet2!$A$2:$X$38,11,0),"")</f>
        <v/>
      </c>
      <c r="D16" s="46" t="s">
        <v>281</v>
      </c>
      <c r="E16" s="47" t="s">
        <v>496</v>
      </c>
      <c r="F16" s="114" t="s">
        <v>496</v>
      </c>
      <c r="G16" s="74" t="str">
        <f t="shared" si="0"/>
        <v>選択してください</v>
      </c>
      <c r="H16" s="120"/>
      <c r="I16" s="143" t="e">
        <f>VLOOKUP($A$2,Sheet2!$A$2:$AV$22,35,0)&amp;""</f>
        <v>#N/A</v>
      </c>
      <c r="J16" s="120"/>
      <c r="K16" s="124"/>
      <c r="L16" s="140"/>
      <c r="M16" s="140"/>
      <c r="N16" s="122"/>
      <c r="O16" s="123"/>
      <c r="P16" s="120"/>
      <c r="Q16" s="123"/>
      <c r="R16" s="120"/>
    </row>
    <row r="17" spans="1:18" ht="50.5" customHeight="1" x14ac:dyDescent="0.2">
      <c r="A17" s="157"/>
      <c r="B17" s="6">
        <v>11</v>
      </c>
      <c r="C17" s="5" t="str">
        <f>IFERROR(VLOOKUP($A$2,Sheet2!$A$2:$X$38,12,0),"")</f>
        <v/>
      </c>
      <c r="D17" s="46" t="s">
        <v>281</v>
      </c>
      <c r="E17" s="47" t="s">
        <v>496</v>
      </c>
      <c r="F17" s="114" t="s">
        <v>496</v>
      </c>
      <c r="G17" s="74" t="str">
        <f t="shared" si="0"/>
        <v>選択してください</v>
      </c>
      <c r="H17" s="120"/>
      <c r="I17" s="143" t="e">
        <f>VLOOKUP($A$2,Sheet2!$A$2:$AV$22,36,0)&amp;""</f>
        <v>#N/A</v>
      </c>
      <c r="J17" s="120"/>
      <c r="K17" s="124"/>
      <c r="L17" s="140"/>
      <c r="M17" s="140"/>
      <c r="N17" s="122"/>
      <c r="O17" s="123"/>
      <c r="P17" s="120"/>
      <c r="Q17" s="123"/>
      <c r="R17" s="120"/>
    </row>
    <row r="18" spans="1:18" ht="50.5" customHeight="1" x14ac:dyDescent="0.2">
      <c r="A18" s="157"/>
      <c r="B18" s="6">
        <v>12</v>
      </c>
      <c r="C18" s="5" t="str">
        <f>IFERROR(VLOOKUP($A$2,Sheet2!$A$2:$X$38,13,0),"")</f>
        <v/>
      </c>
      <c r="D18" s="46" t="s">
        <v>281</v>
      </c>
      <c r="E18" s="47" t="s">
        <v>496</v>
      </c>
      <c r="F18" s="114" t="s">
        <v>496</v>
      </c>
      <c r="G18" s="74" t="str">
        <f t="shared" si="0"/>
        <v>選択してください</v>
      </c>
      <c r="H18" s="120"/>
      <c r="I18" s="143" t="e">
        <f>VLOOKUP($A$2,Sheet2!$A$2:$AV$22,37,0)&amp;""</f>
        <v>#N/A</v>
      </c>
      <c r="J18" s="120"/>
      <c r="K18" s="124"/>
      <c r="L18" s="140"/>
      <c r="M18" s="140"/>
      <c r="N18" s="122"/>
      <c r="O18" s="123"/>
      <c r="P18" s="120"/>
      <c r="Q18" s="123"/>
      <c r="R18" s="120"/>
    </row>
    <row r="19" spans="1:18" ht="50.5" customHeight="1" x14ac:dyDescent="0.2">
      <c r="A19" s="157"/>
      <c r="B19" s="6">
        <v>13</v>
      </c>
      <c r="C19" s="5" t="str">
        <f>IFERROR(VLOOKUP($A$2,Sheet2!$A$2:$X$38,14,0),"")</f>
        <v/>
      </c>
      <c r="D19" s="46" t="s">
        <v>281</v>
      </c>
      <c r="E19" s="47" t="s">
        <v>496</v>
      </c>
      <c r="F19" s="114" t="s">
        <v>496</v>
      </c>
      <c r="G19" s="74" t="str">
        <f t="shared" si="0"/>
        <v>選択してください</v>
      </c>
      <c r="H19" s="120"/>
      <c r="I19" s="143" t="e">
        <f>VLOOKUP($A$2,Sheet2!$A$2:$AV$22,38,0)&amp;""</f>
        <v>#N/A</v>
      </c>
      <c r="J19" s="120"/>
      <c r="K19" s="125"/>
      <c r="L19" s="140"/>
      <c r="M19" s="140"/>
      <c r="N19" s="122"/>
      <c r="O19" s="123"/>
      <c r="P19" s="120"/>
      <c r="Q19" s="123"/>
      <c r="R19" s="120"/>
    </row>
    <row r="20" spans="1:18" ht="50.5" customHeight="1" x14ac:dyDescent="0.2">
      <c r="A20" s="157"/>
      <c r="B20" s="6">
        <v>14</v>
      </c>
      <c r="C20" s="5" t="str">
        <f>IFERROR(VLOOKUP($A$2,Sheet2!$A$2:$X$38,15,0),"")</f>
        <v/>
      </c>
      <c r="D20" s="46" t="s">
        <v>281</v>
      </c>
      <c r="E20" s="47" t="s">
        <v>496</v>
      </c>
      <c r="F20" s="114" t="s">
        <v>496</v>
      </c>
      <c r="G20" s="74" t="str">
        <f t="shared" si="0"/>
        <v>選択してください</v>
      </c>
      <c r="H20" s="120"/>
      <c r="I20" s="143" t="e">
        <f>VLOOKUP($A$2,Sheet2!$A$2:$AV$22,39,0)&amp;""</f>
        <v>#N/A</v>
      </c>
      <c r="J20" s="120"/>
      <c r="K20" s="121"/>
      <c r="L20" s="140"/>
      <c r="M20" s="140"/>
      <c r="N20" s="122"/>
      <c r="O20" s="123"/>
      <c r="P20" s="120"/>
      <c r="Q20" s="123"/>
      <c r="R20" s="120"/>
    </row>
    <row r="21" spans="1:18" ht="50.5" customHeight="1" thickBot="1" x14ac:dyDescent="0.25">
      <c r="A21" s="158"/>
      <c r="B21" s="6">
        <v>15</v>
      </c>
      <c r="C21" s="5" t="str">
        <f>IFERROR(VLOOKUP($A$2,Sheet2!$A$2:$X$38,16,0),"")</f>
        <v/>
      </c>
      <c r="D21" s="84" t="s">
        <v>281</v>
      </c>
      <c r="E21" s="47" t="s">
        <v>496</v>
      </c>
      <c r="F21" s="114" t="s">
        <v>496</v>
      </c>
      <c r="G21" s="74" t="str">
        <f t="shared" si="0"/>
        <v>選択してください</v>
      </c>
      <c r="H21" s="120"/>
      <c r="I21" s="143" t="e">
        <f>VLOOKUP($A$2,Sheet2!$A$2:$AV$22,40,0)&amp;""</f>
        <v>#N/A</v>
      </c>
      <c r="J21" s="120"/>
      <c r="K21" s="124"/>
      <c r="L21" s="140"/>
      <c r="M21" s="140"/>
      <c r="N21" s="122"/>
      <c r="O21" s="123"/>
      <c r="P21" s="120"/>
      <c r="Q21" s="123"/>
      <c r="R21" s="120"/>
    </row>
    <row r="22" spans="1:18" ht="50.5" customHeight="1" x14ac:dyDescent="0.2">
      <c r="A22" s="153" t="s">
        <v>373</v>
      </c>
      <c r="B22" s="6">
        <v>1</v>
      </c>
      <c r="C22" s="83" t="e">
        <f>VLOOKUP($A$2,Sheet2!$A$2:$X$38,17,0)&amp;""</f>
        <v>#N/A</v>
      </c>
      <c r="D22" s="85" t="s">
        <v>585</v>
      </c>
      <c r="E22" s="47" t="s">
        <v>496</v>
      </c>
      <c r="F22" s="114" t="s">
        <v>496</v>
      </c>
      <c r="G22" s="74" t="str">
        <f t="shared" si="0"/>
        <v>選択してください</v>
      </c>
      <c r="H22" s="121"/>
      <c r="I22" s="143" t="e">
        <f>VLOOKUP($A$2,Sheet2!$A$2:$AV$22,41,0)&amp;""</f>
        <v>#N/A</v>
      </c>
      <c r="J22" s="121"/>
      <c r="K22" s="121"/>
      <c r="L22" s="140"/>
      <c r="M22" s="140"/>
      <c r="N22" s="121"/>
      <c r="O22" s="123"/>
      <c r="P22" s="121"/>
      <c r="Q22" s="123"/>
      <c r="R22" s="121"/>
    </row>
    <row r="23" spans="1:18" ht="50.5" customHeight="1" x14ac:dyDescent="0.2">
      <c r="A23" s="153"/>
      <c r="B23" s="6">
        <v>2</v>
      </c>
      <c r="C23" s="83" t="e">
        <f>VLOOKUP($A$2,Sheet2!$A$2:$X$38,18,0)&amp;""</f>
        <v>#N/A</v>
      </c>
      <c r="D23" s="86" t="s">
        <v>585</v>
      </c>
      <c r="E23" s="47" t="s">
        <v>496</v>
      </c>
      <c r="F23" s="114" t="s">
        <v>496</v>
      </c>
      <c r="G23" s="74" t="str">
        <f t="shared" si="0"/>
        <v>選択してください</v>
      </c>
      <c r="H23" s="121"/>
      <c r="I23" s="143" t="e">
        <f>VLOOKUP($A$2,Sheet2!$A$2:$AV$22,42,0)&amp;""</f>
        <v>#N/A</v>
      </c>
      <c r="J23" s="121"/>
      <c r="K23" s="121"/>
      <c r="L23" s="140"/>
      <c r="M23" s="140"/>
      <c r="N23" s="121"/>
      <c r="O23" s="123"/>
      <c r="P23" s="121"/>
      <c r="Q23" s="123"/>
      <c r="R23" s="121"/>
    </row>
    <row r="24" spans="1:18" ht="50.5" customHeight="1" x14ac:dyDescent="0.2">
      <c r="A24" s="153"/>
      <c r="B24" s="6">
        <v>3</v>
      </c>
      <c r="C24" s="83" t="e">
        <f>VLOOKUP($A$2,Sheet2!$A$2:$X$38,19,0)&amp;""</f>
        <v>#N/A</v>
      </c>
      <c r="D24" s="86" t="s">
        <v>585</v>
      </c>
      <c r="E24" s="47" t="s">
        <v>496</v>
      </c>
      <c r="F24" s="114" t="s">
        <v>496</v>
      </c>
      <c r="G24" s="74" t="str">
        <f t="shared" si="0"/>
        <v>選択してください</v>
      </c>
      <c r="H24" s="121"/>
      <c r="I24" s="143" t="e">
        <f>VLOOKUP($A$2,Sheet2!$A$2:$AV$22,43,0)&amp;""</f>
        <v>#N/A</v>
      </c>
      <c r="J24" s="121"/>
      <c r="K24" s="121"/>
      <c r="L24" s="140"/>
      <c r="M24" s="140"/>
      <c r="N24" s="121"/>
      <c r="O24" s="123"/>
      <c r="P24" s="121"/>
      <c r="Q24" s="123"/>
      <c r="R24" s="121"/>
    </row>
    <row r="25" spans="1:18" ht="50.5" customHeight="1" x14ac:dyDescent="0.2">
      <c r="A25" s="153"/>
      <c r="B25" s="6">
        <v>4</v>
      </c>
      <c r="C25" s="83" t="e">
        <f>VLOOKUP($A$2,Sheet2!$A$2:$X$38,20,0)&amp;""</f>
        <v>#N/A</v>
      </c>
      <c r="D25" s="86" t="s">
        <v>585</v>
      </c>
      <c r="E25" s="47" t="s">
        <v>496</v>
      </c>
      <c r="F25" s="114" t="s">
        <v>496</v>
      </c>
      <c r="G25" s="74" t="str">
        <f t="shared" si="0"/>
        <v>選択してください</v>
      </c>
      <c r="H25" s="121"/>
      <c r="I25" s="143" t="e">
        <f>VLOOKUP($A$2,Sheet2!$A$2:$AV$22,44,0)&amp;""</f>
        <v>#N/A</v>
      </c>
      <c r="J25" s="121"/>
      <c r="K25" s="121"/>
      <c r="L25" s="140"/>
      <c r="M25" s="140"/>
      <c r="N25" s="121"/>
      <c r="O25" s="123"/>
      <c r="P25" s="121"/>
      <c r="Q25" s="123"/>
      <c r="R25" s="121"/>
    </row>
    <row r="26" spans="1:18" ht="50.5" customHeight="1" x14ac:dyDescent="0.2">
      <c r="A26" s="153"/>
      <c r="B26" s="6">
        <v>5</v>
      </c>
      <c r="C26" s="83" t="e">
        <f>VLOOKUP($A$2,Sheet2!$A$2:$X$38,21,0)&amp;""</f>
        <v>#N/A</v>
      </c>
      <c r="D26" s="86" t="s">
        <v>585</v>
      </c>
      <c r="E26" s="47" t="s">
        <v>496</v>
      </c>
      <c r="F26" s="114" t="s">
        <v>496</v>
      </c>
      <c r="G26" s="74" t="str">
        <f t="shared" si="0"/>
        <v>選択してください</v>
      </c>
      <c r="H26" s="121"/>
      <c r="I26" s="143" t="e">
        <f>VLOOKUP($A$2,Sheet2!$A$2:$AV$22,45,0)&amp;""</f>
        <v>#N/A</v>
      </c>
      <c r="J26" s="121"/>
      <c r="K26" s="121"/>
      <c r="L26" s="140"/>
      <c r="M26" s="140"/>
      <c r="N26" s="121"/>
      <c r="O26" s="123"/>
      <c r="P26" s="121"/>
      <c r="Q26" s="123"/>
      <c r="R26" s="121"/>
    </row>
    <row r="27" spans="1:18" ht="50.5" customHeight="1" x14ac:dyDescent="0.2">
      <c r="A27" s="153"/>
      <c r="B27" s="6">
        <v>6</v>
      </c>
      <c r="C27" s="83" t="e">
        <f>VLOOKUP($A$2,Sheet2!$A$2:$X$38,22,0)&amp;""</f>
        <v>#N/A</v>
      </c>
      <c r="D27" s="86" t="s">
        <v>585</v>
      </c>
      <c r="E27" s="47" t="s">
        <v>496</v>
      </c>
      <c r="F27" s="114" t="s">
        <v>496</v>
      </c>
      <c r="G27" s="74" t="str">
        <f t="shared" si="0"/>
        <v>選択してください</v>
      </c>
      <c r="H27" s="121"/>
      <c r="I27" s="143" t="e">
        <f>VLOOKUP($A$2,Sheet2!$A$2:$AV$22,46,0)&amp;""</f>
        <v>#N/A</v>
      </c>
      <c r="J27" s="121"/>
      <c r="K27" s="121"/>
      <c r="L27" s="140"/>
      <c r="M27" s="140"/>
      <c r="N27" s="121"/>
      <c r="O27" s="123"/>
      <c r="P27" s="121"/>
      <c r="Q27" s="123"/>
      <c r="R27" s="121"/>
    </row>
    <row r="28" spans="1:18" ht="50.5" customHeight="1" x14ac:dyDescent="0.2">
      <c r="A28" s="153"/>
      <c r="B28" s="6">
        <v>7</v>
      </c>
      <c r="C28" s="83" t="e">
        <f>VLOOKUP($A$2,Sheet2!$A$2:$X$38,23,0)&amp;""</f>
        <v>#N/A</v>
      </c>
      <c r="D28" s="86" t="s">
        <v>585</v>
      </c>
      <c r="E28" s="47" t="s">
        <v>496</v>
      </c>
      <c r="F28" s="114" t="s">
        <v>496</v>
      </c>
      <c r="G28" s="74" t="str">
        <f t="shared" si="0"/>
        <v>選択してください</v>
      </c>
      <c r="H28" s="121"/>
      <c r="I28" s="143" t="e">
        <f>VLOOKUP($A$2,Sheet2!$A$2:$AV$22,47,0)&amp;""</f>
        <v>#N/A</v>
      </c>
      <c r="J28" s="121"/>
      <c r="K28" s="121"/>
      <c r="L28" s="140"/>
      <c r="M28" s="140"/>
      <c r="N28" s="121"/>
      <c r="O28" s="123"/>
      <c r="P28" s="121"/>
      <c r="Q28" s="123"/>
      <c r="R28" s="121"/>
    </row>
    <row r="29" spans="1:18" ht="50.5" customHeight="1" thickBot="1" x14ac:dyDescent="0.25">
      <c r="A29" s="153"/>
      <c r="B29" s="6">
        <v>8</v>
      </c>
      <c r="C29" s="83" t="e">
        <f>VLOOKUP($A$2,Sheet2!$A$2:$X$38,24,0)&amp;""</f>
        <v>#N/A</v>
      </c>
      <c r="D29" s="87" t="s">
        <v>585</v>
      </c>
      <c r="E29" s="47" t="s">
        <v>496</v>
      </c>
      <c r="F29" s="114" t="s">
        <v>496</v>
      </c>
      <c r="G29" s="74" t="str">
        <f t="shared" si="0"/>
        <v>選択してください</v>
      </c>
      <c r="H29" s="121"/>
      <c r="I29" s="143" t="e">
        <f>VLOOKUP($A$2,Sheet2!$A$2:$AV$22,48,0)&amp;""</f>
        <v>#N/A</v>
      </c>
      <c r="J29" s="121"/>
      <c r="K29" s="121"/>
      <c r="L29" s="140"/>
      <c r="M29" s="140"/>
      <c r="N29" s="121"/>
      <c r="O29" s="123"/>
      <c r="P29" s="121"/>
      <c r="Q29" s="123"/>
      <c r="R29" s="121"/>
    </row>
    <row r="30" spans="1:18" ht="17.5" customHeight="1" x14ac:dyDescent="0.2">
      <c r="A30" s="148"/>
      <c r="B30" s="17"/>
      <c r="C30" s="14"/>
      <c r="D30" s="135"/>
      <c r="E30" s="84"/>
      <c r="F30" s="17"/>
      <c r="G30" s="17"/>
      <c r="H30" s="17"/>
      <c r="I30" s="15"/>
      <c r="J30" s="15"/>
      <c r="K30" s="15"/>
      <c r="L30" s="46"/>
      <c r="M30" s="16"/>
      <c r="N30" s="16"/>
      <c r="O30" s="16"/>
      <c r="P30" s="16"/>
    </row>
    <row r="31" spans="1:18" ht="39.65" customHeight="1" x14ac:dyDescent="0.2">
      <c r="A31" s="111" t="s">
        <v>615</v>
      </c>
      <c r="B31" s="112"/>
      <c r="C31" s="113"/>
      <c r="D31" s="136"/>
      <c r="E31" s="137"/>
      <c r="F31" s="137"/>
      <c r="G31" s="137"/>
      <c r="H31" s="138"/>
      <c r="I31" s="71" t="s">
        <v>522</v>
      </c>
      <c r="J31" s="20" t="s">
        <v>631</v>
      </c>
      <c r="K31" s="18" t="s">
        <v>13</v>
      </c>
      <c r="L31" s="139" t="s">
        <v>632</v>
      </c>
      <c r="M31" s="71" t="s">
        <v>633</v>
      </c>
      <c r="N31" s="51" t="s">
        <v>265</v>
      </c>
      <c r="O31" s="19" t="s">
        <v>634</v>
      </c>
      <c r="P31" s="19" t="s">
        <v>236</v>
      </c>
      <c r="Q31" s="19" t="s">
        <v>635</v>
      </c>
      <c r="R31" s="19" t="s">
        <v>237</v>
      </c>
    </row>
    <row r="32" spans="1:18" ht="35.25" customHeight="1" x14ac:dyDescent="0.2">
      <c r="A32" s="156" t="s">
        <v>605</v>
      </c>
      <c r="B32" s="110"/>
      <c r="C32" s="13" t="s">
        <v>238</v>
      </c>
      <c r="D32" s="126"/>
      <c r="E32" s="126"/>
      <c r="F32" s="127"/>
      <c r="G32" s="127"/>
      <c r="H32" s="128"/>
      <c r="I32" s="105" t="s">
        <v>498</v>
      </c>
      <c r="J32" s="50"/>
      <c r="K32" s="24"/>
      <c r="L32" s="147"/>
      <c r="M32" s="147"/>
      <c r="N32" s="52"/>
      <c r="O32" s="23"/>
      <c r="P32" s="23"/>
      <c r="Q32" s="23"/>
      <c r="R32" s="23"/>
    </row>
    <row r="33" spans="1:18" ht="35.25" customHeight="1" x14ac:dyDescent="0.2">
      <c r="A33" s="157"/>
      <c r="B33" s="110"/>
      <c r="C33" s="13" t="s">
        <v>238</v>
      </c>
      <c r="D33" s="129"/>
      <c r="E33" s="129"/>
      <c r="F33" s="130"/>
      <c r="G33" s="130"/>
      <c r="H33" s="131"/>
      <c r="I33" s="105" t="s">
        <v>498</v>
      </c>
      <c r="J33" s="50"/>
      <c r="K33" s="24"/>
      <c r="L33" s="50"/>
      <c r="M33" s="50"/>
      <c r="N33" s="52"/>
      <c r="O33" s="23"/>
      <c r="P33" s="23"/>
      <c r="Q33" s="23"/>
      <c r="R33" s="23"/>
    </row>
    <row r="34" spans="1:18" ht="35.25" customHeight="1" x14ac:dyDescent="0.2">
      <c r="A34" s="157"/>
      <c r="B34" s="110"/>
      <c r="C34" s="13" t="s">
        <v>238</v>
      </c>
      <c r="D34" s="129"/>
      <c r="E34" s="129"/>
      <c r="F34" s="130"/>
      <c r="G34" s="130"/>
      <c r="H34" s="131"/>
      <c r="I34" s="105" t="s">
        <v>498</v>
      </c>
      <c r="J34" s="50"/>
      <c r="K34" s="24"/>
      <c r="L34" s="50"/>
      <c r="M34" s="50"/>
      <c r="N34" s="52"/>
      <c r="O34" s="23"/>
      <c r="P34" s="23"/>
      <c r="Q34" s="23"/>
      <c r="R34" s="23"/>
    </row>
    <row r="35" spans="1:18" ht="35.25" customHeight="1" x14ac:dyDescent="0.2">
      <c r="A35" s="158"/>
      <c r="B35" s="110"/>
      <c r="C35" s="13" t="s">
        <v>238</v>
      </c>
      <c r="D35" s="132"/>
      <c r="E35" s="132"/>
      <c r="F35" s="133"/>
      <c r="G35" s="133"/>
      <c r="H35" s="134"/>
      <c r="I35" s="105" t="s">
        <v>498</v>
      </c>
      <c r="J35" s="50"/>
      <c r="K35" s="24"/>
      <c r="L35" s="50"/>
      <c r="M35" s="50"/>
      <c r="N35" s="52"/>
      <c r="O35" s="23"/>
      <c r="P35" s="23"/>
      <c r="Q35" s="23"/>
      <c r="R35" s="23"/>
    </row>
    <row r="38" spans="1:18" ht="20" customHeight="1" x14ac:dyDescent="0.2">
      <c r="A38" s="26" t="s">
        <v>603</v>
      </c>
    </row>
    <row r="39" spans="1:18" x14ac:dyDescent="0.2">
      <c r="A39" s="26" t="s">
        <v>604</v>
      </c>
      <c r="B39">
        <f>COUNTIF(D22:D29,"開講")</f>
        <v>0</v>
      </c>
    </row>
  </sheetData>
  <mergeCells count="8">
    <mergeCell ref="A32:A35"/>
    <mergeCell ref="A7:A21"/>
    <mergeCell ref="A5:A6"/>
    <mergeCell ref="I5:R5"/>
    <mergeCell ref="B5:B6"/>
    <mergeCell ref="C5:C6"/>
    <mergeCell ref="D5:H5"/>
    <mergeCell ref="A22:A29"/>
  </mergeCells>
  <phoneticPr fontId="1"/>
  <conditionalFormatting sqref="D22:D29">
    <cfRule type="cellIs" dxfId="15" priority="16" operator="equal">
      <formula>"開講"</formula>
    </cfRule>
    <cfRule type="cellIs" dxfId="14" priority="22" operator="equal">
      <formula>"開講有無を選択"</formula>
    </cfRule>
  </conditionalFormatting>
  <conditionalFormatting sqref="E7:F29">
    <cfRule type="cellIs" dxfId="13" priority="13" operator="equal">
      <formula>"選択してください"</formula>
    </cfRule>
  </conditionalFormatting>
  <conditionalFormatting sqref="E22:G22">
    <cfRule type="expression" dxfId="12" priority="9">
      <formula>$D$22="未開講"</formula>
    </cfRule>
  </conditionalFormatting>
  <conditionalFormatting sqref="E23:G23">
    <cfRule type="expression" dxfId="11" priority="7">
      <formula>$D$23="未開講"</formula>
    </cfRule>
  </conditionalFormatting>
  <conditionalFormatting sqref="E24:G24">
    <cfRule type="expression" dxfId="10" priority="6">
      <formula>$D$24="未開講"</formula>
    </cfRule>
  </conditionalFormatting>
  <conditionalFormatting sqref="E25:G25">
    <cfRule type="expression" dxfId="9" priority="5">
      <formula>$D$25="未開講"</formula>
    </cfRule>
  </conditionalFormatting>
  <conditionalFormatting sqref="E26:G26">
    <cfRule type="expression" dxfId="8" priority="4">
      <formula>$D$26="未開講"</formula>
    </cfRule>
  </conditionalFormatting>
  <conditionalFormatting sqref="E27:G27">
    <cfRule type="expression" dxfId="7" priority="3">
      <formula>$D$27="未開講"</formula>
    </cfRule>
  </conditionalFormatting>
  <conditionalFormatting sqref="E28:G28">
    <cfRule type="expression" dxfId="6" priority="2">
      <formula>$D$28="未開講"</formula>
    </cfRule>
  </conditionalFormatting>
  <conditionalFormatting sqref="E29:G29">
    <cfRule type="expression" dxfId="5" priority="1">
      <formula>$D$29="未開講"</formula>
    </cfRule>
  </conditionalFormatting>
  <conditionalFormatting sqref="G7:G29">
    <cfRule type="containsText" dxfId="4" priority="15" operator="containsText" text="選択してください">
      <formula>NOT(ISERROR(SEARCH("選択してください",G7)))</formula>
    </cfRule>
  </conditionalFormatting>
  <conditionalFormatting sqref="H7:H21">
    <cfRule type="expression" dxfId="3" priority="23">
      <formula>#REF!="非会員"</formula>
    </cfRule>
  </conditionalFormatting>
  <conditionalFormatting sqref="I7:I29">
    <cfRule type="cellIs" dxfId="2" priority="10" operator="equal">
      <formula>"理学療法士"</formula>
    </cfRule>
  </conditionalFormatting>
  <conditionalFormatting sqref="J7:J21">
    <cfRule type="expression" dxfId="1" priority="12">
      <formula>$J7="非会員"</formula>
    </cfRule>
  </conditionalFormatting>
  <conditionalFormatting sqref="N7:R21">
    <cfRule type="expression" dxfId="0" priority="11">
      <formula>$J7="非会員"</formula>
    </cfRule>
  </conditionalFormatting>
  <dataValidations xWindow="212" yWindow="586" count="5">
    <dataValidation type="list" allowBlank="1" showInputMessage="1" showErrorMessage="1" sqref="D22:D29" xr:uid="{00000000-0002-0000-0300-000002000000}">
      <formula1>"開講有無を選択,開講,未開講"</formula1>
    </dataValidation>
    <dataValidation type="list" allowBlank="1" showInputMessage="1" showErrorMessage="1" sqref="F7:F29" xr:uid="{00000000-0002-0000-0300-000003000000}">
      <formula1>"選択してください,対面,オンライン（生中継）,オンライン（録画）,オンライン（オンデマンド）"</formula1>
    </dataValidation>
    <dataValidation type="list" allowBlank="1" showInputMessage="1" showErrorMessage="1" sqref="E7:E29" xr:uid="{00000000-0002-0000-0300-000004000000}">
      <formula1>"選択してください,座学,実技"</formula1>
    </dataValidation>
    <dataValidation type="list" allowBlank="1" showInputMessage="1" showErrorMessage="1" sqref="B32:B35" xr:uid="{C82F91DC-D20E-4319-8C22-3CAF07F8DCAF}">
      <formula1>"選択1,選択2,選択3,選択4,選択5,選択6,選択7,選択8"</formula1>
    </dataValidation>
    <dataValidation type="list" allowBlank="1" showInputMessage="1" showErrorMessage="1" sqref="G7:G29" xr:uid="{00000000-0002-0000-0300-000001000000}">
      <formula1>"選択してください,1.レポート,2.キーワード,3.画面確認,4.その他,　"</formula1>
    </dataValidation>
  </dataValidations>
  <pageMargins left="0.31496062992125984" right="0.31496062992125984" top="0.74803149606299213" bottom="0.55118110236220474" header="0.31496062992125984" footer="0.31496062992125984"/>
  <pageSetup paperSize="9" scale="33" orientation="landscape" r:id="rId1"/>
  <headerFooter>
    <oddHeader>&amp;R【様式4】2025年度新規申請書類</oddHeader>
  </headerFooter>
  <extLst>
    <ext xmlns:x14="http://schemas.microsoft.com/office/spreadsheetml/2009/9/main" uri="{CCE6A557-97BC-4b89-ADB6-D9C93CAAB3DF}">
      <x14:dataValidations xmlns:xm="http://schemas.microsoft.com/office/excel/2006/main" xWindow="212" yWindow="586" count="1">
        <x14:dataValidation type="list" allowBlank="1" showInputMessage="1" showErrorMessage="1" prompt="分野を選択してください" xr:uid="{00000000-0002-0000-0300-000005000000}">
          <x14:formula1>
            <xm:f>Sheet2!$A$1:$A$22</xm:f>
          </x14:formula1>
          <xm:sqref>A2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rgb="FF00B0F0"/>
  </sheetPr>
  <dimension ref="A1:AK63"/>
  <sheetViews>
    <sheetView view="pageBreakPreview" zoomScaleNormal="100" zoomScaleSheetLayoutView="100" workbookViewId="0">
      <selection activeCell="AP30" sqref="AP30"/>
    </sheetView>
  </sheetViews>
  <sheetFormatPr defaultRowHeight="13" x14ac:dyDescent="0.2"/>
  <cols>
    <col min="1" max="3" width="2.453125" customWidth="1"/>
    <col min="4" max="4" width="3.08984375" customWidth="1"/>
    <col min="5" max="37" width="2.453125" customWidth="1"/>
  </cols>
  <sheetData>
    <row r="1" spans="1:37" s="4" customFormat="1" x14ac:dyDescent="0.2">
      <c r="A1" s="215" t="s">
        <v>597</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row>
    <row r="2" spans="1:37" ht="14" x14ac:dyDescent="0.2">
      <c r="A2" s="266" t="s">
        <v>49</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8"/>
    </row>
    <row r="3" spans="1:37" ht="21.5" customHeight="1" x14ac:dyDescent="0.2">
      <c r="A3" s="170" t="s">
        <v>594</v>
      </c>
      <c r="B3" s="170"/>
      <c r="C3" s="170"/>
      <c r="D3" s="170"/>
      <c r="E3" s="170"/>
      <c r="F3" s="170"/>
      <c r="G3" s="170"/>
      <c r="H3" s="170"/>
      <c r="I3" s="170"/>
      <c r="J3" s="170"/>
      <c r="K3" s="170"/>
      <c r="L3" s="170"/>
      <c r="M3" s="170"/>
      <c r="N3" s="282"/>
      <c r="O3" s="283"/>
      <c r="P3" s="283"/>
      <c r="Q3" s="283"/>
      <c r="R3" s="283"/>
      <c r="S3" s="283"/>
      <c r="T3" s="283"/>
      <c r="U3" s="283"/>
      <c r="V3" s="283"/>
      <c r="W3" s="283"/>
      <c r="X3" s="283"/>
      <c r="Y3" s="283"/>
      <c r="Z3" s="283"/>
      <c r="AA3" s="283"/>
      <c r="AB3" s="283"/>
      <c r="AC3" s="283"/>
      <c r="AD3" s="283"/>
      <c r="AE3" s="283"/>
      <c r="AF3" s="283"/>
      <c r="AG3" s="108" t="s">
        <v>595</v>
      </c>
      <c r="AH3" s="108"/>
      <c r="AI3" s="108"/>
      <c r="AJ3" s="108"/>
      <c r="AK3" s="108"/>
    </row>
    <row r="4" spans="1:37" s="54" customFormat="1" x14ac:dyDescent="0.2">
      <c r="A4" s="269" t="s">
        <v>343</v>
      </c>
      <c r="B4" s="269"/>
      <c r="C4" s="269"/>
      <c r="D4" s="269"/>
      <c r="E4" s="271"/>
      <c r="F4" s="272"/>
      <c r="G4" s="272"/>
      <c r="H4" s="272"/>
      <c r="I4" s="272"/>
      <c r="J4" s="272"/>
      <c r="K4" s="272"/>
      <c r="L4" s="272"/>
      <c r="M4" s="272"/>
      <c r="N4" s="272"/>
      <c r="O4" s="272"/>
      <c r="P4" s="272"/>
      <c r="Q4" s="272"/>
      <c r="R4" s="272"/>
      <c r="S4" s="272"/>
      <c r="T4" s="273"/>
      <c r="U4" s="277" t="s">
        <v>245</v>
      </c>
      <c r="V4" s="278"/>
      <c r="W4" s="278"/>
      <c r="X4" s="278"/>
      <c r="Y4" s="278"/>
      <c r="Z4" s="278"/>
      <c r="AA4" s="278"/>
      <c r="AB4" s="278"/>
      <c r="AC4" s="278"/>
      <c r="AD4" s="278"/>
      <c r="AE4" s="278"/>
      <c r="AF4" s="278"/>
      <c r="AG4" s="278"/>
      <c r="AH4" s="278"/>
      <c r="AI4" s="278"/>
      <c r="AJ4" s="278"/>
      <c r="AK4" s="279"/>
    </row>
    <row r="5" spans="1:37" s="54" customFormat="1" ht="20.5" customHeight="1" x14ac:dyDescent="0.2">
      <c r="A5" s="270" t="s">
        <v>36</v>
      </c>
      <c r="B5" s="270"/>
      <c r="C5" s="270"/>
      <c r="D5" s="270"/>
      <c r="E5" s="274"/>
      <c r="F5" s="275"/>
      <c r="G5" s="275"/>
      <c r="H5" s="275"/>
      <c r="I5" s="275"/>
      <c r="J5" s="275"/>
      <c r="K5" s="275"/>
      <c r="L5" s="275"/>
      <c r="M5" s="275"/>
      <c r="N5" s="275"/>
      <c r="O5" s="275"/>
      <c r="P5" s="275"/>
      <c r="Q5" s="275"/>
      <c r="R5" s="275"/>
      <c r="S5" s="275"/>
      <c r="T5" s="276"/>
      <c r="U5" s="280"/>
      <c r="V5" s="281"/>
      <c r="W5" s="281"/>
      <c r="X5" s="281"/>
      <c r="Y5" s="281"/>
      <c r="Z5" s="281"/>
      <c r="AA5" s="55" t="s">
        <v>242</v>
      </c>
      <c r="AB5" s="280"/>
      <c r="AC5" s="281"/>
      <c r="AD5" s="281"/>
      <c r="AE5" s="281"/>
      <c r="AF5" s="55" t="s">
        <v>243</v>
      </c>
      <c r="AG5" s="280"/>
      <c r="AH5" s="281"/>
      <c r="AI5" s="281"/>
      <c r="AJ5" s="281"/>
      <c r="AK5" s="55" t="s">
        <v>244</v>
      </c>
    </row>
    <row r="6" spans="1:37" s="54" customFormat="1" x14ac:dyDescent="0.2">
      <c r="A6" s="284" t="s">
        <v>334</v>
      </c>
      <c r="B6" s="285"/>
      <c r="C6" s="285"/>
      <c r="D6" s="286"/>
      <c r="E6" s="209" t="s">
        <v>331</v>
      </c>
      <c r="F6" s="210"/>
      <c r="G6" s="210"/>
      <c r="H6" s="211"/>
      <c r="I6" s="209" t="s">
        <v>333</v>
      </c>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c r="AK6" s="211"/>
    </row>
    <row r="7" spans="1:37" s="54" customFormat="1" x14ac:dyDescent="0.2">
      <c r="A7" s="287"/>
      <c r="B7" s="288"/>
      <c r="C7" s="288"/>
      <c r="D7" s="289"/>
      <c r="E7" s="205" t="s">
        <v>332</v>
      </c>
      <c r="F7" s="206"/>
      <c r="G7" s="206"/>
      <c r="H7" s="207"/>
      <c r="I7" s="205"/>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7"/>
    </row>
    <row r="8" spans="1:37" s="54" customFormat="1" ht="27" customHeight="1" x14ac:dyDescent="0.2">
      <c r="A8" s="290"/>
      <c r="B8" s="291"/>
      <c r="C8" s="291"/>
      <c r="D8" s="292"/>
      <c r="E8" s="208" t="s">
        <v>342</v>
      </c>
      <c r="F8" s="198"/>
      <c r="G8" s="198"/>
      <c r="H8" s="198"/>
      <c r="I8" s="212"/>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4"/>
    </row>
    <row r="9" spans="1:37" s="54" customFormat="1" ht="13" customHeight="1" x14ac:dyDescent="0.2">
      <c r="A9" s="293" t="s">
        <v>340</v>
      </c>
      <c r="B9" s="294"/>
      <c r="C9" s="294"/>
      <c r="D9" s="294"/>
      <c r="E9" s="299"/>
      <c r="F9" s="300"/>
      <c r="G9" s="300"/>
      <c r="H9" s="301"/>
      <c r="I9" s="302" t="s">
        <v>341</v>
      </c>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4"/>
    </row>
    <row r="10" spans="1:37" s="54" customFormat="1" ht="13" customHeight="1" x14ac:dyDescent="0.2">
      <c r="A10" s="295"/>
      <c r="B10" s="296"/>
      <c r="C10" s="296"/>
      <c r="D10" s="296"/>
      <c r="E10" s="195"/>
      <c r="F10" s="196"/>
      <c r="G10" s="196"/>
      <c r="H10" s="197"/>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9"/>
    </row>
    <row r="11" spans="1:37" s="54" customFormat="1" ht="13" customHeight="1" x14ac:dyDescent="0.2">
      <c r="A11" s="297"/>
      <c r="B11" s="298"/>
      <c r="C11" s="298"/>
      <c r="D11" s="298"/>
      <c r="E11" s="200"/>
      <c r="F11" s="201"/>
      <c r="G11" s="201"/>
      <c r="H11" s="201"/>
      <c r="I11" s="202" t="s">
        <v>341</v>
      </c>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4"/>
    </row>
    <row r="12" spans="1:37" s="54" customFormat="1" ht="22.5" customHeight="1" x14ac:dyDescent="0.2">
      <c r="A12" s="188" t="s">
        <v>586</v>
      </c>
      <c r="B12" s="189"/>
      <c r="C12" s="189"/>
      <c r="D12" s="189"/>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row>
    <row r="13" spans="1:37" s="54" customFormat="1" x14ac:dyDescent="0.2">
      <c r="A13" s="192" t="s">
        <v>37</v>
      </c>
      <c r="B13" s="193"/>
      <c r="C13" s="193"/>
      <c r="D13" s="193"/>
      <c r="E13" s="194"/>
      <c r="F13" s="244" t="s">
        <v>38</v>
      </c>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row>
    <row r="14" spans="1:37" s="54" customFormat="1" x14ac:dyDescent="0.2">
      <c r="A14" s="226"/>
      <c r="B14" s="227"/>
      <c r="C14" s="7" t="s">
        <v>39</v>
      </c>
      <c r="D14" s="65"/>
      <c r="E14" s="8" t="s">
        <v>40</v>
      </c>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row>
    <row r="15" spans="1:37" s="54" customFormat="1" x14ac:dyDescent="0.2">
      <c r="A15" s="236"/>
      <c r="B15" s="237"/>
      <c r="C15" s="9" t="s">
        <v>39</v>
      </c>
      <c r="D15" s="66"/>
      <c r="E15" s="10" t="s">
        <v>41</v>
      </c>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row>
    <row r="16" spans="1:37" s="54" customFormat="1" x14ac:dyDescent="0.2">
      <c r="A16" s="231"/>
      <c r="B16" s="232"/>
      <c r="C16" s="11" t="s">
        <v>39</v>
      </c>
      <c r="D16" s="67"/>
      <c r="E16" s="12" t="s">
        <v>42</v>
      </c>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row>
    <row r="17" spans="1:37" s="54" customFormat="1" ht="21" customHeight="1" x14ac:dyDescent="0.2">
      <c r="A17" s="188" t="s">
        <v>587</v>
      </c>
      <c r="B17" s="189"/>
      <c r="C17" s="189"/>
      <c r="D17" s="189"/>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1"/>
    </row>
    <row r="18" spans="1:37" s="54" customFormat="1" x14ac:dyDescent="0.2">
      <c r="A18" s="168"/>
      <c r="B18" s="169"/>
      <c r="C18" s="169"/>
      <c r="D18" s="169"/>
      <c r="E18" s="169"/>
      <c r="F18" s="169"/>
      <c r="G18" s="169"/>
      <c r="H18" s="169"/>
      <c r="I18" s="169"/>
      <c r="J18" s="169"/>
      <c r="K18" s="169"/>
      <c r="L18" s="169"/>
      <c r="M18" s="169"/>
      <c r="N18" s="182" t="s">
        <v>591</v>
      </c>
      <c r="O18" s="178"/>
      <c r="P18" s="178"/>
      <c r="Q18" s="178"/>
      <c r="R18" s="178"/>
      <c r="S18" s="178"/>
      <c r="T18" s="178"/>
      <c r="U18" s="178"/>
      <c r="V18" s="178"/>
      <c r="W18" s="178"/>
      <c r="X18" s="178"/>
      <c r="Y18" s="183"/>
      <c r="Z18" s="192" t="s">
        <v>592</v>
      </c>
      <c r="AA18" s="193"/>
      <c r="AB18" s="193"/>
      <c r="AC18" s="193"/>
      <c r="AD18" s="193"/>
      <c r="AE18" s="193"/>
      <c r="AF18" s="193"/>
      <c r="AG18" s="193"/>
      <c r="AH18" s="193"/>
      <c r="AI18" s="193"/>
      <c r="AJ18" s="193"/>
      <c r="AK18" s="194"/>
    </row>
    <row r="19" spans="1:37" s="54" customFormat="1" x14ac:dyDescent="0.2">
      <c r="A19" s="168" t="s">
        <v>588</v>
      </c>
      <c r="B19" s="169"/>
      <c r="C19" s="169"/>
      <c r="D19" s="169"/>
      <c r="E19" s="169"/>
      <c r="F19" s="169"/>
      <c r="G19" s="169"/>
      <c r="H19" s="169"/>
      <c r="I19" s="169"/>
      <c r="J19" s="169"/>
      <c r="K19" s="169"/>
      <c r="L19" s="169"/>
      <c r="M19" s="169"/>
      <c r="N19" s="184"/>
      <c r="O19" s="185"/>
      <c r="P19" s="185"/>
      <c r="Q19" s="185"/>
      <c r="R19" s="185"/>
      <c r="S19" s="185"/>
      <c r="T19" s="185"/>
      <c r="U19" s="185"/>
      <c r="V19" s="185"/>
      <c r="W19" s="185"/>
      <c r="X19" s="185"/>
      <c r="Y19" s="186"/>
      <c r="Z19" s="89" t="s">
        <v>593</v>
      </c>
      <c r="AA19" s="88"/>
      <c r="AB19" s="178"/>
      <c r="AC19" s="178"/>
      <c r="AD19" s="178"/>
      <c r="AE19" s="178"/>
      <c r="AF19" s="178"/>
      <c r="AG19" s="7" t="s">
        <v>39</v>
      </c>
      <c r="AH19" s="178"/>
      <c r="AI19" s="178"/>
      <c r="AJ19" s="178"/>
      <c r="AK19" s="8" t="s">
        <v>40</v>
      </c>
    </row>
    <row r="20" spans="1:37" s="54" customFormat="1" x14ac:dyDescent="0.2">
      <c r="A20" s="171" t="s">
        <v>589</v>
      </c>
      <c r="B20" s="171"/>
      <c r="C20" s="171"/>
      <c r="D20" s="171"/>
      <c r="E20" s="171"/>
      <c r="F20" s="171"/>
      <c r="G20" s="171"/>
      <c r="H20" s="171"/>
      <c r="I20" s="171"/>
      <c r="J20" s="171"/>
      <c r="K20" s="171"/>
      <c r="L20" s="171"/>
      <c r="M20" s="172"/>
      <c r="N20" s="187"/>
      <c r="O20" s="187"/>
      <c r="P20" s="187"/>
      <c r="Q20" s="187"/>
      <c r="R20" s="187"/>
      <c r="S20" s="187"/>
      <c r="T20" s="187"/>
      <c r="U20" s="187"/>
      <c r="V20" s="187"/>
      <c r="W20" s="187"/>
      <c r="X20" s="187"/>
      <c r="Y20" s="187"/>
      <c r="Z20" s="92" t="s">
        <v>593</v>
      </c>
      <c r="AA20" s="90"/>
      <c r="AB20" s="179"/>
      <c r="AC20" s="179"/>
      <c r="AD20" s="179"/>
      <c r="AE20" s="179"/>
      <c r="AF20" s="179"/>
      <c r="AG20" s="93" t="s">
        <v>39</v>
      </c>
      <c r="AH20" s="179"/>
      <c r="AI20" s="179"/>
      <c r="AJ20" s="179"/>
      <c r="AK20" s="8" t="s">
        <v>40</v>
      </c>
    </row>
    <row r="21" spans="1:37" s="54" customFormat="1" x14ac:dyDescent="0.2">
      <c r="A21" s="173"/>
      <c r="B21" s="173"/>
      <c r="C21" s="173"/>
      <c r="D21" s="173"/>
      <c r="E21" s="173"/>
      <c r="F21" s="173"/>
      <c r="G21" s="173"/>
      <c r="H21" s="173"/>
      <c r="I21" s="173"/>
      <c r="J21" s="173"/>
      <c r="K21" s="173"/>
      <c r="L21" s="173"/>
      <c r="M21" s="174"/>
      <c r="N21" s="177"/>
      <c r="O21" s="177"/>
      <c r="P21" s="177"/>
      <c r="Q21" s="177"/>
      <c r="R21" s="177"/>
      <c r="S21" s="177"/>
      <c r="T21" s="177"/>
      <c r="U21" s="177"/>
      <c r="V21" s="177"/>
      <c r="W21" s="177"/>
      <c r="X21" s="177"/>
      <c r="Y21" s="177"/>
      <c r="Z21" s="91" t="s">
        <v>593</v>
      </c>
      <c r="AA21" s="81"/>
      <c r="AB21" s="167"/>
      <c r="AC21" s="167"/>
      <c r="AD21" s="167"/>
      <c r="AE21" s="167"/>
      <c r="AF21" s="167"/>
      <c r="AG21" s="9" t="s">
        <v>39</v>
      </c>
      <c r="AH21" s="167"/>
      <c r="AI21" s="167"/>
      <c r="AJ21" s="167"/>
      <c r="AK21" s="94" t="s">
        <v>42</v>
      </c>
    </row>
    <row r="22" spans="1:37" s="54" customFormat="1" x14ac:dyDescent="0.2">
      <c r="A22" s="175" t="s">
        <v>590</v>
      </c>
      <c r="B22" s="171"/>
      <c r="C22" s="171"/>
      <c r="D22" s="171"/>
      <c r="E22" s="171"/>
      <c r="F22" s="171"/>
      <c r="G22" s="171"/>
      <c r="H22" s="171"/>
      <c r="I22" s="171"/>
      <c r="J22" s="171"/>
      <c r="K22" s="171"/>
      <c r="L22" s="171"/>
      <c r="M22" s="172"/>
      <c r="N22" s="187"/>
      <c r="O22" s="187"/>
      <c r="P22" s="187"/>
      <c r="Q22" s="187"/>
      <c r="R22" s="187"/>
      <c r="S22" s="187"/>
      <c r="T22" s="187"/>
      <c r="U22" s="187"/>
      <c r="V22" s="187"/>
      <c r="W22" s="187"/>
      <c r="X22" s="187"/>
      <c r="Y22" s="187"/>
      <c r="Z22" s="95" t="s">
        <v>593</v>
      </c>
      <c r="AA22" s="98"/>
      <c r="AB22" s="180"/>
      <c r="AC22" s="180"/>
      <c r="AD22" s="180"/>
      <c r="AE22" s="180"/>
      <c r="AF22" s="180"/>
      <c r="AG22" s="93" t="s">
        <v>39</v>
      </c>
      <c r="AH22" s="179"/>
      <c r="AI22" s="179"/>
      <c r="AJ22" s="179"/>
      <c r="AK22" s="97" t="s">
        <v>42</v>
      </c>
    </row>
    <row r="23" spans="1:37" s="54" customFormat="1" x14ac:dyDescent="0.2">
      <c r="A23" s="176"/>
      <c r="B23" s="173"/>
      <c r="C23" s="173"/>
      <c r="D23" s="173"/>
      <c r="E23" s="173"/>
      <c r="F23" s="173"/>
      <c r="G23" s="173"/>
      <c r="H23" s="173"/>
      <c r="I23" s="173"/>
      <c r="J23" s="173"/>
      <c r="K23" s="173"/>
      <c r="L23" s="173"/>
      <c r="M23" s="174"/>
      <c r="N23" s="177"/>
      <c r="O23" s="177"/>
      <c r="P23" s="177"/>
      <c r="Q23" s="177"/>
      <c r="R23" s="177"/>
      <c r="S23" s="177"/>
      <c r="T23" s="177"/>
      <c r="U23" s="177"/>
      <c r="V23" s="177"/>
      <c r="W23" s="177"/>
      <c r="X23" s="177"/>
      <c r="Y23" s="177"/>
      <c r="Z23" s="96" t="s">
        <v>593</v>
      </c>
      <c r="AA23" s="99"/>
      <c r="AB23" s="181"/>
      <c r="AC23" s="181"/>
      <c r="AD23" s="181"/>
      <c r="AE23" s="181"/>
      <c r="AF23" s="181"/>
      <c r="AG23" s="9" t="s">
        <v>39</v>
      </c>
      <c r="AH23" s="167"/>
      <c r="AI23" s="167"/>
      <c r="AJ23" s="167"/>
      <c r="AK23" s="82" t="s">
        <v>42</v>
      </c>
    </row>
    <row r="24" spans="1:37" s="54" customFormat="1" ht="22" customHeight="1" x14ac:dyDescent="0.2">
      <c r="A24" s="188" t="s">
        <v>43</v>
      </c>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225"/>
    </row>
    <row r="25" spans="1:37" s="54" customFormat="1" x14ac:dyDescent="0.2">
      <c r="A25" s="192" t="s">
        <v>37</v>
      </c>
      <c r="B25" s="193"/>
      <c r="C25" s="193"/>
      <c r="D25" s="193"/>
      <c r="E25" s="194"/>
      <c r="F25" s="244" t="s">
        <v>38</v>
      </c>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row>
    <row r="26" spans="1:37" s="54" customFormat="1" x14ac:dyDescent="0.2">
      <c r="A26" s="254"/>
      <c r="B26" s="255"/>
      <c r="C26" s="56" t="s">
        <v>39</v>
      </c>
      <c r="D26" s="57"/>
      <c r="E26" s="58" t="s">
        <v>40</v>
      </c>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row>
    <row r="27" spans="1:37" s="54" customFormat="1" x14ac:dyDescent="0.2">
      <c r="A27" s="257"/>
      <c r="B27" s="258"/>
      <c r="C27" s="59" t="s">
        <v>39</v>
      </c>
      <c r="D27" s="60"/>
      <c r="E27" s="61" t="s">
        <v>41</v>
      </c>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row>
    <row r="28" spans="1:37" s="54" customFormat="1" x14ac:dyDescent="0.2">
      <c r="A28" s="257"/>
      <c r="B28" s="258"/>
      <c r="C28" s="59" t="s">
        <v>39</v>
      </c>
      <c r="D28" s="60"/>
      <c r="E28" s="109" t="s">
        <v>42</v>
      </c>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59"/>
      <c r="AK28" s="259"/>
    </row>
    <row r="29" spans="1:37" s="54" customFormat="1" x14ac:dyDescent="0.2">
      <c r="A29" s="263"/>
      <c r="B29" s="264"/>
      <c r="C29" s="62"/>
      <c r="D29" s="63"/>
      <c r="E29" s="64"/>
      <c r="F29" s="265" t="s">
        <v>612</v>
      </c>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row>
    <row r="30" spans="1:37" s="54" customFormat="1" ht="37" customHeight="1" x14ac:dyDescent="0.2">
      <c r="A30" s="262" t="s">
        <v>611</v>
      </c>
      <c r="B30" s="189"/>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225"/>
    </row>
    <row r="31" spans="1:37" s="54" customFormat="1" ht="22" customHeight="1" x14ac:dyDescent="0.2">
      <c r="A31" s="241" t="s">
        <v>578</v>
      </c>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3"/>
    </row>
    <row r="32" spans="1:37" s="54" customFormat="1" x14ac:dyDescent="0.2">
      <c r="A32" s="192" t="s">
        <v>37</v>
      </c>
      <c r="B32" s="193"/>
      <c r="C32" s="193"/>
      <c r="D32" s="193"/>
      <c r="E32" s="194"/>
      <c r="F32" s="244" t="s">
        <v>38</v>
      </c>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row>
    <row r="33" spans="1:37" s="54" customFormat="1" x14ac:dyDescent="0.2">
      <c r="A33" s="226"/>
      <c r="B33" s="227"/>
      <c r="C33" s="7" t="s">
        <v>39</v>
      </c>
      <c r="D33" s="65"/>
      <c r="E33" s="8" t="s">
        <v>40</v>
      </c>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row>
    <row r="34" spans="1:37" s="54" customFormat="1" x14ac:dyDescent="0.2">
      <c r="A34" s="236"/>
      <c r="B34" s="237"/>
      <c r="C34" s="9" t="s">
        <v>39</v>
      </c>
      <c r="D34" s="66"/>
      <c r="E34" s="10" t="s">
        <v>41</v>
      </c>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row>
    <row r="35" spans="1:37" s="54" customFormat="1" x14ac:dyDescent="0.2">
      <c r="A35" s="231"/>
      <c r="B35" s="232"/>
      <c r="C35" s="11" t="s">
        <v>39</v>
      </c>
      <c r="D35" s="67"/>
      <c r="E35" s="12" t="s">
        <v>42</v>
      </c>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row>
    <row r="36" spans="1:37" s="54" customFormat="1" ht="22" customHeight="1" x14ac:dyDescent="0.2">
      <c r="A36" s="241" t="s">
        <v>579</v>
      </c>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H36" s="260"/>
      <c r="AI36" s="260"/>
      <c r="AJ36" s="260"/>
      <c r="AK36" s="261"/>
    </row>
    <row r="37" spans="1:37" s="54" customFormat="1" x14ac:dyDescent="0.2">
      <c r="A37" s="192" t="s">
        <v>37</v>
      </c>
      <c r="B37" s="193"/>
      <c r="C37" s="193"/>
      <c r="D37" s="193"/>
      <c r="E37" s="194"/>
      <c r="F37" s="244" t="s">
        <v>38</v>
      </c>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row>
    <row r="38" spans="1:37" s="54" customFormat="1" x14ac:dyDescent="0.2">
      <c r="A38" s="226"/>
      <c r="B38" s="227"/>
      <c r="C38" s="7" t="s">
        <v>39</v>
      </c>
      <c r="D38" s="65"/>
      <c r="E38" s="8" t="s">
        <v>40</v>
      </c>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row>
    <row r="39" spans="1:37" s="54" customFormat="1" x14ac:dyDescent="0.2">
      <c r="A39" s="236"/>
      <c r="B39" s="237"/>
      <c r="C39" s="9" t="s">
        <v>39</v>
      </c>
      <c r="D39" s="66"/>
      <c r="E39" s="10" t="s">
        <v>41</v>
      </c>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row>
    <row r="40" spans="1:37" s="54" customFormat="1" x14ac:dyDescent="0.2">
      <c r="A40" s="231"/>
      <c r="B40" s="232"/>
      <c r="C40" s="11" t="s">
        <v>39</v>
      </c>
      <c r="D40" s="67"/>
      <c r="E40" s="12" t="s">
        <v>42</v>
      </c>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row>
    <row r="41" spans="1:37" s="54" customFormat="1" ht="22.5" customHeight="1" x14ac:dyDescent="0.2">
      <c r="A41" s="241" t="s">
        <v>580</v>
      </c>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3"/>
    </row>
    <row r="42" spans="1:37" s="54" customFormat="1" x14ac:dyDescent="0.2">
      <c r="A42" s="192" t="s">
        <v>37</v>
      </c>
      <c r="B42" s="193"/>
      <c r="C42" s="193"/>
      <c r="D42" s="193"/>
      <c r="E42" s="194"/>
      <c r="F42" s="244" t="s">
        <v>38</v>
      </c>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row>
    <row r="43" spans="1:37" s="54" customFormat="1" x14ac:dyDescent="0.2">
      <c r="A43" s="251" t="s">
        <v>369</v>
      </c>
      <c r="B43" s="252"/>
      <c r="C43" s="252"/>
      <c r="D43" s="252"/>
      <c r="E43" s="253"/>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row>
    <row r="44" spans="1:37" s="54" customFormat="1" x14ac:dyDescent="0.2">
      <c r="A44" s="236"/>
      <c r="B44" s="237"/>
      <c r="C44" s="9" t="s">
        <v>39</v>
      </c>
      <c r="D44" s="66"/>
      <c r="E44" s="10" t="s">
        <v>41</v>
      </c>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row>
    <row r="45" spans="1:37" s="54" customFormat="1" x14ac:dyDescent="0.2">
      <c r="A45" s="236"/>
      <c r="B45" s="237"/>
      <c r="C45" s="9" t="s">
        <v>39</v>
      </c>
      <c r="D45" s="66"/>
      <c r="E45" s="10" t="s">
        <v>41</v>
      </c>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row>
    <row r="46" spans="1:37" s="54" customFormat="1" x14ac:dyDescent="0.2">
      <c r="A46" s="248" t="s">
        <v>370</v>
      </c>
      <c r="B46" s="249"/>
      <c r="C46" s="249"/>
      <c r="D46" s="249"/>
      <c r="E46" s="250"/>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row>
    <row r="47" spans="1:37" s="54" customFormat="1" x14ac:dyDescent="0.2">
      <c r="A47" s="236"/>
      <c r="B47" s="237"/>
      <c r="C47" s="9" t="s">
        <v>39</v>
      </c>
      <c r="D47" s="66"/>
      <c r="E47" s="10" t="s">
        <v>41</v>
      </c>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row>
    <row r="48" spans="1:37" s="54" customFormat="1" x14ac:dyDescent="0.2">
      <c r="A48" s="236"/>
      <c r="B48" s="237"/>
      <c r="C48" s="9" t="s">
        <v>39</v>
      </c>
      <c r="D48" s="66"/>
      <c r="E48" s="10" t="s">
        <v>41</v>
      </c>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row>
    <row r="49" spans="1:37" s="54" customFormat="1" x14ac:dyDescent="0.2">
      <c r="A49" s="245" t="s">
        <v>371</v>
      </c>
      <c r="B49" s="246"/>
      <c r="C49" s="246"/>
      <c r="D49" s="246"/>
      <c r="E49" s="247"/>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row>
    <row r="50" spans="1:37" s="54" customFormat="1" x14ac:dyDescent="0.2">
      <c r="A50" s="236"/>
      <c r="B50" s="237"/>
      <c r="C50" s="9" t="s">
        <v>39</v>
      </c>
      <c r="D50" s="66"/>
      <c r="E50" s="10" t="s">
        <v>41</v>
      </c>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row>
    <row r="51" spans="1:37" s="54" customFormat="1" x14ac:dyDescent="0.2">
      <c r="A51" s="231"/>
      <c r="B51" s="232"/>
      <c r="C51" s="11" t="s">
        <v>39</v>
      </c>
      <c r="D51" s="67"/>
      <c r="E51" s="12" t="s">
        <v>42</v>
      </c>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row>
    <row r="52" spans="1:37" s="54" customFormat="1" ht="22.5" customHeight="1" x14ac:dyDescent="0.2">
      <c r="A52" s="188" t="s">
        <v>44</v>
      </c>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225"/>
    </row>
    <row r="53" spans="1:37" s="54" customFormat="1" x14ac:dyDescent="0.2">
      <c r="A53" s="192" t="s">
        <v>37</v>
      </c>
      <c r="B53" s="193"/>
      <c r="C53" s="193"/>
      <c r="D53" s="193"/>
      <c r="E53" s="194"/>
      <c r="F53" s="244" t="s">
        <v>38</v>
      </c>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row>
    <row r="54" spans="1:37" s="54" customFormat="1" x14ac:dyDescent="0.2">
      <c r="A54" s="226"/>
      <c r="B54" s="227"/>
      <c r="C54" s="7" t="s">
        <v>39</v>
      </c>
      <c r="D54" s="65"/>
      <c r="E54" s="8" t="s">
        <v>40</v>
      </c>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row>
    <row r="55" spans="1:37" s="54" customFormat="1" x14ac:dyDescent="0.2">
      <c r="A55" s="236"/>
      <c r="B55" s="237"/>
      <c r="C55" s="9" t="s">
        <v>39</v>
      </c>
      <c r="D55" s="66"/>
      <c r="E55" s="10" t="s">
        <v>41</v>
      </c>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row>
    <row r="56" spans="1:37" s="54" customFormat="1" x14ac:dyDescent="0.2">
      <c r="A56" s="231"/>
      <c r="B56" s="232"/>
      <c r="C56" s="11" t="s">
        <v>39</v>
      </c>
      <c r="D56" s="67"/>
      <c r="E56" s="12" t="s">
        <v>42</v>
      </c>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row>
    <row r="57" spans="1:37" s="54" customFormat="1" ht="22.5" customHeight="1" x14ac:dyDescent="0.2">
      <c r="A57" s="188" t="s">
        <v>45</v>
      </c>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225"/>
    </row>
    <row r="58" spans="1:37" s="54" customFormat="1" x14ac:dyDescent="0.2">
      <c r="A58" s="192" t="s">
        <v>37</v>
      </c>
      <c r="B58" s="193"/>
      <c r="C58" s="193"/>
      <c r="D58" s="193"/>
      <c r="E58" s="194"/>
      <c r="F58" s="192" t="s">
        <v>38</v>
      </c>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4"/>
    </row>
    <row r="59" spans="1:37" s="54" customFormat="1" x14ac:dyDescent="0.2">
      <c r="A59" s="226"/>
      <c r="B59" s="227"/>
      <c r="C59" s="7" t="s">
        <v>39</v>
      </c>
      <c r="D59" s="65"/>
      <c r="E59" s="8" t="s">
        <v>40</v>
      </c>
      <c r="F59" s="228"/>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30"/>
    </row>
    <row r="60" spans="1:37" s="54" customFormat="1" x14ac:dyDescent="0.2">
      <c r="A60" s="231"/>
      <c r="B60" s="232"/>
      <c r="C60" s="11" t="s">
        <v>39</v>
      </c>
      <c r="D60" s="67"/>
      <c r="E60" s="12" t="s">
        <v>40</v>
      </c>
      <c r="F60" s="233"/>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5"/>
    </row>
    <row r="61" spans="1:37" s="54" customFormat="1" x14ac:dyDescent="0.2">
      <c r="A61" s="216" t="s">
        <v>598</v>
      </c>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8"/>
    </row>
    <row r="62" spans="1:37" s="54" customFormat="1" x14ac:dyDescent="0.2">
      <c r="A62" s="219"/>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1"/>
    </row>
    <row r="63" spans="1:37" s="54" customFormat="1" x14ac:dyDescent="0.2">
      <c r="A63" s="222"/>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3"/>
      <c r="AI63" s="223"/>
      <c r="AJ63" s="223"/>
      <c r="AK63" s="224"/>
    </row>
  </sheetData>
  <mergeCells count="125">
    <mergeCell ref="A29:B29"/>
    <mergeCell ref="F29:AK29"/>
    <mergeCell ref="A2:AK2"/>
    <mergeCell ref="A4:D4"/>
    <mergeCell ref="A5:D5"/>
    <mergeCell ref="E4:T4"/>
    <mergeCell ref="E5:T5"/>
    <mergeCell ref="U4:AK4"/>
    <mergeCell ref="U5:Z5"/>
    <mergeCell ref="AB5:AE5"/>
    <mergeCell ref="AG5:AJ5"/>
    <mergeCell ref="N3:AF3"/>
    <mergeCell ref="A15:B15"/>
    <mergeCell ref="F15:AK15"/>
    <mergeCell ref="A6:D8"/>
    <mergeCell ref="A12:AK12"/>
    <mergeCell ref="A13:E13"/>
    <mergeCell ref="F13:AK13"/>
    <mergeCell ref="A14:B14"/>
    <mergeCell ref="F14:AK14"/>
    <mergeCell ref="E6:H6"/>
    <mergeCell ref="A9:D11"/>
    <mergeCell ref="E9:H9"/>
    <mergeCell ref="I9:AK9"/>
    <mergeCell ref="A37:E37"/>
    <mergeCell ref="F37:AK37"/>
    <mergeCell ref="A16:B16"/>
    <mergeCell ref="F16:AK16"/>
    <mergeCell ref="A24:AK24"/>
    <mergeCell ref="A25:E25"/>
    <mergeCell ref="F25:AK25"/>
    <mergeCell ref="A26:B26"/>
    <mergeCell ref="F26:AK26"/>
    <mergeCell ref="A27:B27"/>
    <mergeCell ref="F27:AK27"/>
    <mergeCell ref="A28:B28"/>
    <mergeCell ref="F28:AK28"/>
    <mergeCell ref="A36:AK36"/>
    <mergeCell ref="A30:AK30"/>
    <mergeCell ref="A34:B34"/>
    <mergeCell ref="F34:AK34"/>
    <mergeCell ref="A35:B35"/>
    <mergeCell ref="F35:AK35"/>
    <mergeCell ref="A31:AK31"/>
    <mergeCell ref="A32:E32"/>
    <mergeCell ref="F32:AK32"/>
    <mergeCell ref="A33:B33"/>
    <mergeCell ref="F33:AK33"/>
    <mergeCell ref="A38:B38"/>
    <mergeCell ref="F38:AK38"/>
    <mergeCell ref="A39:B39"/>
    <mergeCell ref="F39:AK39"/>
    <mergeCell ref="A40:B40"/>
    <mergeCell ref="F40:AK40"/>
    <mergeCell ref="F46:AK46"/>
    <mergeCell ref="A46:E46"/>
    <mergeCell ref="A48:B48"/>
    <mergeCell ref="F48:AK48"/>
    <mergeCell ref="F45:AK45"/>
    <mergeCell ref="A47:B47"/>
    <mergeCell ref="F47:AK47"/>
    <mergeCell ref="A43:E43"/>
    <mergeCell ref="A54:B54"/>
    <mergeCell ref="F54:AK54"/>
    <mergeCell ref="A41:AK41"/>
    <mergeCell ref="A42:E42"/>
    <mergeCell ref="F42:AK42"/>
    <mergeCell ref="F43:AK43"/>
    <mergeCell ref="A50:B50"/>
    <mergeCell ref="F50:AK50"/>
    <mergeCell ref="A44:B44"/>
    <mergeCell ref="F44:AK44"/>
    <mergeCell ref="A45:B45"/>
    <mergeCell ref="A52:AK52"/>
    <mergeCell ref="A53:E53"/>
    <mergeCell ref="F53:AK53"/>
    <mergeCell ref="F49:AK49"/>
    <mergeCell ref="A49:E49"/>
    <mergeCell ref="A51:B51"/>
    <mergeCell ref="F51:AK51"/>
    <mergeCell ref="A61:AK63"/>
    <mergeCell ref="A57:AK57"/>
    <mergeCell ref="A58:E58"/>
    <mergeCell ref="F58:AK58"/>
    <mergeCell ref="A59:B59"/>
    <mergeCell ref="F59:AK59"/>
    <mergeCell ref="A60:B60"/>
    <mergeCell ref="F60:AK60"/>
    <mergeCell ref="A55:B55"/>
    <mergeCell ref="F55:AK55"/>
    <mergeCell ref="A56:B56"/>
    <mergeCell ref="F56:AK56"/>
    <mergeCell ref="I10:AK10"/>
    <mergeCell ref="E11:H11"/>
    <mergeCell ref="I11:AK11"/>
    <mergeCell ref="E7:H7"/>
    <mergeCell ref="E8:H8"/>
    <mergeCell ref="I6:AK6"/>
    <mergeCell ref="I7:AK7"/>
    <mergeCell ref="I8:AK8"/>
    <mergeCell ref="A1:AK1"/>
    <mergeCell ref="AH23:AJ23"/>
    <mergeCell ref="A18:M18"/>
    <mergeCell ref="A3:M3"/>
    <mergeCell ref="A20:M21"/>
    <mergeCell ref="A22:M23"/>
    <mergeCell ref="N23:Y23"/>
    <mergeCell ref="AB19:AF19"/>
    <mergeCell ref="AB20:AF20"/>
    <mergeCell ref="AB21:AF21"/>
    <mergeCell ref="AB22:AF22"/>
    <mergeCell ref="AB23:AF23"/>
    <mergeCell ref="N18:Y18"/>
    <mergeCell ref="N19:Y19"/>
    <mergeCell ref="N20:Y20"/>
    <mergeCell ref="N21:Y21"/>
    <mergeCell ref="N22:Y22"/>
    <mergeCell ref="A17:AK17"/>
    <mergeCell ref="A19:M19"/>
    <mergeCell ref="Z18:AK18"/>
    <mergeCell ref="AH19:AJ19"/>
    <mergeCell ref="AH20:AJ20"/>
    <mergeCell ref="AH21:AJ21"/>
    <mergeCell ref="AH22:AJ22"/>
    <mergeCell ref="E10:H10"/>
  </mergeCells>
  <phoneticPr fontId="7"/>
  <pageMargins left="0.7" right="0.7" top="0.75" bottom="0.75" header="0.3" footer="0.3"/>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Sheet3!$A$1:$A$24</xm:f>
          </x14:formula1>
          <xm:sqref>E9:H11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00B0F0"/>
  </sheetPr>
  <dimension ref="A1:C29"/>
  <sheetViews>
    <sheetView view="pageBreakPreview" zoomScaleNormal="100" zoomScaleSheetLayoutView="100" workbookViewId="0">
      <selection activeCell="L8" sqref="L8"/>
    </sheetView>
  </sheetViews>
  <sheetFormatPr defaultRowHeight="13" x14ac:dyDescent="0.2"/>
  <cols>
    <col min="1" max="1" width="8.1796875" style="26" customWidth="1"/>
    <col min="2" max="2" width="90.26953125" style="26" customWidth="1"/>
    <col min="3" max="3" width="12.08984375" style="26" customWidth="1"/>
  </cols>
  <sheetData>
    <row r="1" spans="1:3" ht="18" customHeight="1" x14ac:dyDescent="0.2">
      <c r="A1" s="305" t="s">
        <v>247</v>
      </c>
      <c r="B1" s="305"/>
      <c r="C1" s="305"/>
    </row>
    <row r="3" spans="1:3" ht="27.75" customHeight="1" x14ac:dyDescent="0.2">
      <c r="A3" s="32" t="s">
        <v>572</v>
      </c>
      <c r="B3" s="32" t="s">
        <v>278</v>
      </c>
      <c r="C3" s="32" t="s">
        <v>277</v>
      </c>
    </row>
    <row r="4" spans="1:3" s="22" customFormat="1" ht="28" customHeight="1" x14ac:dyDescent="0.2">
      <c r="A4" s="156" t="s">
        <v>573</v>
      </c>
      <c r="B4" s="21" t="s">
        <v>575</v>
      </c>
      <c r="C4" s="47" t="s">
        <v>581</v>
      </c>
    </row>
    <row r="5" spans="1:3" s="22" customFormat="1" ht="28" customHeight="1" x14ac:dyDescent="0.2">
      <c r="A5" s="157"/>
      <c r="B5" s="21" t="s">
        <v>568</v>
      </c>
      <c r="C5" s="47" t="s">
        <v>581</v>
      </c>
    </row>
    <row r="6" spans="1:3" s="22" customFormat="1" ht="28" customHeight="1" x14ac:dyDescent="0.2">
      <c r="A6" s="157"/>
      <c r="B6" s="21" t="s">
        <v>279</v>
      </c>
      <c r="C6" s="47" t="s">
        <v>581</v>
      </c>
    </row>
    <row r="7" spans="1:3" s="22" customFormat="1" ht="28" customHeight="1" x14ac:dyDescent="0.2">
      <c r="A7" s="157"/>
      <c r="B7" s="21" t="s">
        <v>569</v>
      </c>
      <c r="C7" s="47" t="s">
        <v>581</v>
      </c>
    </row>
    <row r="8" spans="1:3" s="22" customFormat="1" ht="28" customHeight="1" x14ac:dyDescent="0.2">
      <c r="A8" s="157"/>
      <c r="B8" s="21" t="s">
        <v>312</v>
      </c>
      <c r="C8" s="47" t="s">
        <v>581</v>
      </c>
    </row>
    <row r="9" spans="1:3" s="22" customFormat="1" ht="28" customHeight="1" x14ac:dyDescent="0.2">
      <c r="A9" s="158"/>
      <c r="B9" s="21" t="s">
        <v>379</v>
      </c>
      <c r="C9" s="47" t="s">
        <v>581</v>
      </c>
    </row>
    <row r="10" spans="1:3" s="22" customFormat="1" ht="28" customHeight="1" x14ac:dyDescent="0.2">
      <c r="A10" s="156" t="s">
        <v>46</v>
      </c>
      <c r="B10" s="21" t="s">
        <v>295</v>
      </c>
      <c r="C10" s="47" t="s">
        <v>581</v>
      </c>
    </row>
    <row r="11" spans="1:3" s="22" customFormat="1" ht="28" customHeight="1" x14ac:dyDescent="0.2">
      <c r="A11" s="158"/>
      <c r="B11" s="21" t="s">
        <v>596</v>
      </c>
      <c r="C11" s="47" t="s">
        <v>581</v>
      </c>
    </row>
    <row r="12" spans="1:3" s="22" customFormat="1" ht="28" customHeight="1" x14ac:dyDescent="0.2">
      <c r="A12" s="42" t="s">
        <v>47</v>
      </c>
      <c r="B12" s="21" t="s">
        <v>298</v>
      </c>
      <c r="C12" s="47" t="s">
        <v>581</v>
      </c>
    </row>
    <row r="13" spans="1:3" s="22" customFormat="1" ht="28" customHeight="1" x14ac:dyDescent="0.2">
      <c r="A13" s="156" t="s">
        <v>48</v>
      </c>
      <c r="B13" s="21" t="s">
        <v>296</v>
      </c>
      <c r="C13" s="47" t="s">
        <v>581</v>
      </c>
    </row>
    <row r="14" spans="1:3" s="22" customFormat="1" ht="28" customHeight="1" x14ac:dyDescent="0.2">
      <c r="A14" s="158"/>
      <c r="B14" s="21" t="s">
        <v>297</v>
      </c>
      <c r="C14" s="47" t="s">
        <v>581</v>
      </c>
    </row>
    <row r="15" spans="1:3" s="22" customFormat="1" ht="28" customHeight="1" x14ac:dyDescent="0.2">
      <c r="A15" s="156" t="s">
        <v>276</v>
      </c>
      <c r="B15" s="21" t="s">
        <v>305</v>
      </c>
      <c r="C15" s="47" t="s">
        <v>581</v>
      </c>
    </row>
    <row r="16" spans="1:3" s="22" customFormat="1" ht="28" customHeight="1" x14ac:dyDescent="0.2">
      <c r="A16" s="157"/>
      <c r="B16" s="21" t="s">
        <v>302</v>
      </c>
      <c r="C16" s="47" t="s">
        <v>581</v>
      </c>
    </row>
    <row r="17" spans="1:3" s="22" customFormat="1" ht="28" customHeight="1" x14ac:dyDescent="0.2">
      <c r="A17" s="157"/>
      <c r="B17" s="21" t="s">
        <v>308</v>
      </c>
      <c r="C17" s="47" t="s">
        <v>581</v>
      </c>
    </row>
    <row r="18" spans="1:3" s="22" customFormat="1" ht="28" customHeight="1" x14ac:dyDescent="0.2">
      <c r="A18" s="157"/>
      <c r="B18" s="21" t="s">
        <v>303</v>
      </c>
      <c r="C18" s="47" t="s">
        <v>581</v>
      </c>
    </row>
    <row r="19" spans="1:3" s="22" customFormat="1" ht="28" customHeight="1" x14ac:dyDescent="0.2">
      <c r="A19" s="157"/>
      <c r="B19" s="21" t="s">
        <v>570</v>
      </c>
      <c r="C19" s="47" t="s">
        <v>581</v>
      </c>
    </row>
    <row r="20" spans="1:3" s="22" customFormat="1" ht="33.5" customHeight="1" x14ac:dyDescent="0.2">
      <c r="A20" s="157"/>
      <c r="B20" s="21" t="s">
        <v>571</v>
      </c>
      <c r="C20" s="47" t="s">
        <v>581</v>
      </c>
    </row>
    <row r="21" spans="1:3" s="22" customFormat="1" ht="28" customHeight="1" x14ac:dyDescent="0.2">
      <c r="A21" s="157"/>
      <c r="B21" s="21" t="s">
        <v>309</v>
      </c>
      <c r="C21" s="47" t="s">
        <v>581</v>
      </c>
    </row>
    <row r="22" spans="1:3" s="22" customFormat="1" ht="28" customHeight="1" x14ac:dyDescent="0.2">
      <c r="A22" s="157"/>
      <c r="B22" s="21" t="s">
        <v>311</v>
      </c>
      <c r="C22" s="47" t="s">
        <v>581</v>
      </c>
    </row>
    <row r="23" spans="1:3" s="22" customFormat="1" ht="33" customHeight="1" x14ac:dyDescent="0.2">
      <c r="A23" s="158"/>
      <c r="B23" s="21" t="s">
        <v>576</v>
      </c>
      <c r="C23" s="47" t="s">
        <v>581</v>
      </c>
    </row>
    <row r="24" spans="1:3" s="22" customFormat="1" ht="39.5" customHeight="1" x14ac:dyDescent="0.2">
      <c r="A24" s="156" t="s">
        <v>304</v>
      </c>
      <c r="B24" s="21" t="s">
        <v>582</v>
      </c>
      <c r="C24" s="47" t="s">
        <v>581</v>
      </c>
    </row>
    <row r="25" spans="1:3" s="22" customFormat="1" ht="57.5" customHeight="1" x14ac:dyDescent="0.2">
      <c r="A25" s="157"/>
      <c r="B25" s="21" t="s">
        <v>583</v>
      </c>
      <c r="C25" s="47" t="s">
        <v>581</v>
      </c>
    </row>
    <row r="26" spans="1:3" s="22" customFormat="1" ht="28" customHeight="1" x14ac:dyDescent="0.2">
      <c r="A26" s="157"/>
      <c r="B26" s="21" t="s">
        <v>577</v>
      </c>
      <c r="C26" s="47" t="s">
        <v>581</v>
      </c>
    </row>
    <row r="27" spans="1:3" s="22" customFormat="1" ht="30" customHeight="1" x14ac:dyDescent="0.2">
      <c r="A27" s="157"/>
      <c r="B27" s="21" t="s">
        <v>574</v>
      </c>
      <c r="C27" s="47" t="s">
        <v>581</v>
      </c>
    </row>
    <row r="28" spans="1:3" s="22" customFormat="1" ht="27.5" customHeight="1" x14ac:dyDescent="0.2">
      <c r="A28" s="157"/>
      <c r="B28" s="21" t="s">
        <v>307</v>
      </c>
      <c r="C28" s="47" t="s">
        <v>581</v>
      </c>
    </row>
    <row r="29" spans="1:3" s="22" customFormat="1" ht="44" customHeight="1" x14ac:dyDescent="0.2">
      <c r="A29" s="158"/>
      <c r="B29" s="21" t="s">
        <v>338</v>
      </c>
      <c r="C29" s="47" t="s">
        <v>581</v>
      </c>
    </row>
  </sheetData>
  <mergeCells count="6">
    <mergeCell ref="A1:C1"/>
    <mergeCell ref="A4:A9"/>
    <mergeCell ref="A13:A14"/>
    <mergeCell ref="A15:A23"/>
    <mergeCell ref="A24:A29"/>
    <mergeCell ref="A10:A11"/>
  </mergeCells>
  <phoneticPr fontId="1"/>
  <pageMargins left="0.51181102362204722" right="0.51181102362204722" top="0.74803149606299213" bottom="0.55118110236220474" header="0.31496062992125984" footer="0.31496062992125984"/>
  <pageSetup paperSize="9" scale="82" orientation="portrait" r:id="rId1"/>
  <headerFooter>
    <oddHeader>&amp;R【様式6】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24"/>
  <sheetViews>
    <sheetView workbookViewId="0">
      <selection activeCell="I38" sqref="I38"/>
    </sheetView>
  </sheetViews>
  <sheetFormatPr defaultRowHeight="13" x14ac:dyDescent="0.2"/>
  <cols>
    <col min="1" max="1" width="15.7265625" customWidth="1"/>
  </cols>
  <sheetData>
    <row r="2" spans="1:1" x14ac:dyDescent="0.2">
      <c r="A2" t="s">
        <v>344</v>
      </c>
    </row>
    <row r="3" spans="1:1" x14ac:dyDescent="0.2">
      <c r="A3" t="s">
        <v>345</v>
      </c>
    </row>
    <row r="4" spans="1:1" x14ac:dyDescent="0.2">
      <c r="A4" t="s">
        <v>346</v>
      </c>
    </row>
    <row r="5" spans="1:1" x14ac:dyDescent="0.2">
      <c r="A5" t="s">
        <v>347</v>
      </c>
    </row>
    <row r="6" spans="1:1" x14ac:dyDescent="0.2">
      <c r="A6" t="s">
        <v>348</v>
      </c>
    </row>
    <row r="7" spans="1:1" x14ac:dyDescent="0.2">
      <c r="A7" t="s">
        <v>349</v>
      </c>
    </row>
    <row r="8" spans="1:1" x14ac:dyDescent="0.2">
      <c r="A8" t="s">
        <v>350</v>
      </c>
    </row>
    <row r="9" spans="1:1" x14ac:dyDescent="0.2">
      <c r="A9" t="s">
        <v>351</v>
      </c>
    </row>
    <row r="10" spans="1:1" x14ac:dyDescent="0.2">
      <c r="A10" t="s">
        <v>352</v>
      </c>
    </row>
    <row r="11" spans="1:1" x14ac:dyDescent="0.2">
      <c r="A11" t="s">
        <v>361</v>
      </c>
    </row>
    <row r="12" spans="1:1" x14ac:dyDescent="0.2">
      <c r="A12" t="s">
        <v>362</v>
      </c>
    </row>
    <row r="13" spans="1:1" x14ac:dyDescent="0.2">
      <c r="A13" t="s">
        <v>363</v>
      </c>
    </row>
    <row r="14" spans="1:1" x14ac:dyDescent="0.2">
      <c r="A14" t="s">
        <v>364</v>
      </c>
    </row>
    <row r="15" spans="1:1" x14ac:dyDescent="0.2">
      <c r="A15" t="s">
        <v>365</v>
      </c>
    </row>
    <row r="16" spans="1:1" x14ac:dyDescent="0.2">
      <c r="A16" t="s">
        <v>366</v>
      </c>
    </row>
    <row r="17" spans="1:1" x14ac:dyDescent="0.2">
      <c r="A17" t="s">
        <v>353</v>
      </c>
    </row>
    <row r="18" spans="1:1" x14ac:dyDescent="0.2">
      <c r="A18" t="s">
        <v>354</v>
      </c>
    </row>
    <row r="19" spans="1:1" x14ac:dyDescent="0.2">
      <c r="A19" t="s">
        <v>355</v>
      </c>
    </row>
    <row r="20" spans="1:1" x14ac:dyDescent="0.2">
      <c r="A20" t="s">
        <v>356</v>
      </c>
    </row>
    <row r="21" spans="1:1" x14ac:dyDescent="0.2">
      <c r="A21" t="s">
        <v>357</v>
      </c>
    </row>
    <row r="22" spans="1:1" x14ac:dyDescent="0.2">
      <c r="A22" t="s">
        <v>358</v>
      </c>
    </row>
    <row r="23" spans="1:1" x14ac:dyDescent="0.2">
      <c r="A23" t="s">
        <v>359</v>
      </c>
    </row>
    <row r="24" spans="1:1" x14ac:dyDescent="0.2">
      <c r="A24" t="s">
        <v>360</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22"/>
  <sheetViews>
    <sheetView workbookViewId="0">
      <selection activeCell="I38" sqref="I38"/>
    </sheetView>
  </sheetViews>
  <sheetFormatPr defaultRowHeight="13" x14ac:dyDescent="0.2"/>
  <cols>
    <col min="1" max="1" width="18.6328125" customWidth="1"/>
  </cols>
  <sheetData>
    <row r="2" spans="1:2" x14ac:dyDescent="0.2">
      <c r="A2" t="s">
        <v>282</v>
      </c>
      <c r="B2" t="s">
        <v>291</v>
      </c>
    </row>
    <row r="3" spans="1:2" x14ac:dyDescent="0.2">
      <c r="A3" t="s">
        <v>283</v>
      </c>
      <c r="B3" t="s">
        <v>123</v>
      </c>
    </row>
    <row r="4" spans="1:2" x14ac:dyDescent="0.2">
      <c r="A4" t="s">
        <v>284</v>
      </c>
      <c r="B4" t="s">
        <v>129</v>
      </c>
    </row>
    <row r="5" spans="1:2" x14ac:dyDescent="0.2">
      <c r="A5" t="s">
        <v>285</v>
      </c>
      <c r="B5" t="s">
        <v>168</v>
      </c>
    </row>
    <row r="6" spans="1:2" x14ac:dyDescent="0.2">
      <c r="A6" t="s">
        <v>286</v>
      </c>
      <c r="B6" t="s">
        <v>292</v>
      </c>
    </row>
    <row r="7" spans="1:2" x14ac:dyDescent="0.2">
      <c r="A7" t="s">
        <v>287</v>
      </c>
      <c r="B7" t="s">
        <v>136</v>
      </c>
    </row>
    <row r="8" spans="1:2" x14ac:dyDescent="0.2">
      <c r="A8" t="s">
        <v>240</v>
      </c>
      <c r="B8" t="s">
        <v>239</v>
      </c>
    </row>
    <row r="9" spans="1:2" x14ac:dyDescent="0.2">
      <c r="A9" t="s">
        <v>241</v>
      </c>
      <c r="B9" t="s">
        <v>164</v>
      </c>
    </row>
    <row r="10" spans="1:2" x14ac:dyDescent="0.2">
      <c r="A10" t="s">
        <v>149</v>
      </c>
      <c r="B10" t="s">
        <v>117</v>
      </c>
    </row>
    <row r="11" spans="1:2" x14ac:dyDescent="0.2">
      <c r="A11" t="s">
        <v>288</v>
      </c>
      <c r="B11" t="s">
        <v>293</v>
      </c>
    </row>
    <row r="12" spans="1:2" x14ac:dyDescent="0.2">
      <c r="A12" t="s">
        <v>289</v>
      </c>
      <c r="B12" t="s">
        <v>140</v>
      </c>
    </row>
    <row r="13" spans="1:2" x14ac:dyDescent="0.2">
      <c r="A13" t="s">
        <v>182</v>
      </c>
      <c r="B13" t="s">
        <v>149</v>
      </c>
    </row>
    <row r="14" spans="1:2" x14ac:dyDescent="0.2">
      <c r="A14" t="s">
        <v>290</v>
      </c>
      <c r="B14" t="s">
        <v>103</v>
      </c>
    </row>
    <row r="15" spans="1:2" x14ac:dyDescent="0.2">
      <c r="B15" t="s">
        <v>294</v>
      </c>
    </row>
    <row r="16" spans="1:2" x14ac:dyDescent="0.2">
      <c r="B16" t="s">
        <v>192</v>
      </c>
    </row>
    <row r="17" spans="2:2" x14ac:dyDescent="0.2">
      <c r="B17" t="s">
        <v>182</v>
      </c>
    </row>
    <row r="18" spans="2:2" x14ac:dyDescent="0.2">
      <c r="B18" t="s">
        <v>206</v>
      </c>
    </row>
    <row r="19" spans="2:2" x14ac:dyDescent="0.2">
      <c r="B19" t="s">
        <v>200</v>
      </c>
    </row>
    <row r="20" spans="2:2" x14ac:dyDescent="0.2">
      <c r="B20" t="s">
        <v>193</v>
      </c>
    </row>
    <row r="21" spans="2:2" x14ac:dyDescent="0.2">
      <c r="B21" t="s">
        <v>90</v>
      </c>
    </row>
    <row r="22" spans="2:2" x14ac:dyDescent="0.2">
      <c r="B22" t="s">
        <v>89</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22"/>
  <sheetViews>
    <sheetView zoomScale="60" zoomScaleNormal="60" workbookViewId="0">
      <pane xSplit="1" ySplit="1" topLeftCell="L2" activePane="bottomRight" state="frozen"/>
      <selection activeCell="I38" sqref="I38"/>
      <selection pane="topRight" activeCell="I38" sqref="I38"/>
      <selection pane="bottomLeft" activeCell="I38" sqref="I38"/>
      <selection pane="bottomRight" activeCell="I38" sqref="I38"/>
    </sheetView>
  </sheetViews>
  <sheetFormatPr defaultRowHeight="13" x14ac:dyDescent="0.2"/>
  <cols>
    <col min="25" max="25" width="8.7265625" style="72"/>
  </cols>
  <sheetData>
    <row r="1" spans="1:48" x14ac:dyDescent="0.2">
      <c r="A1" t="s">
        <v>235</v>
      </c>
      <c r="Z1" t="s">
        <v>499</v>
      </c>
      <c r="AA1" t="s">
        <v>500</v>
      </c>
      <c r="AB1" t="s">
        <v>501</v>
      </c>
      <c r="AC1" t="s">
        <v>502</v>
      </c>
      <c r="AD1" t="s">
        <v>503</v>
      </c>
      <c r="AE1" t="s">
        <v>504</v>
      </c>
      <c r="AF1" t="s">
        <v>505</v>
      </c>
      <c r="AG1" t="s">
        <v>506</v>
      </c>
      <c r="AH1" t="s">
        <v>507</v>
      </c>
      <c r="AI1" t="s">
        <v>508</v>
      </c>
      <c r="AJ1" t="s">
        <v>509</v>
      </c>
      <c r="AK1" t="s">
        <v>510</v>
      </c>
      <c r="AL1" t="s">
        <v>511</v>
      </c>
      <c r="AM1" t="s">
        <v>512</v>
      </c>
      <c r="AN1" t="s">
        <v>513</v>
      </c>
      <c r="AO1" t="s">
        <v>514</v>
      </c>
      <c r="AP1" t="s">
        <v>515</v>
      </c>
      <c r="AQ1" t="s">
        <v>516</v>
      </c>
      <c r="AR1" t="s">
        <v>517</v>
      </c>
      <c r="AS1" t="s">
        <v>518</v>
      </c>
      <c r="AT1" t="s">
        <v>519</v>
      </c>
      <c r="AU1" t="s">
        <v>520</v>
      </c>
      <c r="AV1" t="s">
        <v>521</v>
      </c>
    </row>
    <row r="2" spans="1:48" ht="20.149999999999999" customHeight="1" x14ac:dyDescent="0.2">
      <c r="A2" t="s">
        <v>55</v>
      </c>
      <c r="B2" t="s">
        <v>14</v>
      </c>
      <c r="C2" t="s">
        <v>15</v>
      </c>
      <c r="D2" t="s">
        <v>16</v>
      </c>
      <c r="E2" t="s">
        <v>17</v>
      </c>
      <c r="F2" t="s">
        <v>29</v>
      </c>
      <c r="G2" t="s">
        <v>30</v>
      </c>
      <c r="H2" t="s">
        <v>31</v>
      </c>
      <c r="I2" t="s">
        <v>32</v>
      </c>
      <c r="J2" t="s">
        <v>33</v>
      </c>
      <c r="K2" t="s">
        <v>34</v>
      </c>
      <c r="L2" t="s">
        <v>35</v>
      </c>
      <c r="M2" t="s">
        <v>25</v>
      </c>
      <c r="N2" t="s">
        <v>26</v>
      </c>
      <c r="O2" t="s">
        <v>27</v>
      </c>
      <c r="P2" t="s">
        <v>28</v>
      </c>
      <c r="Q2" t="s">
        <v>401</v>
      </c>
      <c r="R2" t="s">
        <v>402</v>
      </c>
      <c r="S2" t="s">
        <v>403</v>
      </c>
      <c r="T2" t="s">
        <v>404</v>
      </c>
      <c r="U2" t="s">
        <v>405</v>
      </c>
      <c r="V2" t="s">
        <v>406</v>
      </c>
      <c r="W2" t="s">
        <v>407</v>
      </c>
      <c r="X2" t="s">
        <v>523</v>
      </c>
      <c r="Y2" s="72" t="s">
        <v>497</v>
      </c>
      <c r="AB2" t="s">
        <v>498</v>
      </c>
      <c r="AD2" t="s">
        <v>498</v>
      </c>
      <c r="AE2" t="s">
        <v>498</v>
      </c>
      <c r="AF2" t="s">
        <v>498</v>
      </c>
      <c r="AG2" t="s">
        <v>498</v>
      </c>
      <c r="AH2" t="s">
        <v>498</v>
      </c>
      <c r="AI2" t="s">
        <v>498</v>
      </c>
      <c r="AJ2" t="s">
        <v>498</v>
      </c>
      <c r="AP2" t="s">
        <v>498</v>
      </c>
      <c r="AQ2" t="s">
        <v>498</v>
      </c>
      <c r="AR2" t="s">
        <v>498</v>
      </c>
      <c r="AS2" t="s">
        <v>498</v>
      </c>
      <c r="AT2" t="s">
        <v>498</v>
      </c>
      <c r="AU2" t="s">
        <v>498</v>
      </c>
      <c r="AV2" t="s">
        <v>498</v>
      </c>
    </row>
    <row r="3" spans="1:48" ht="20.149999999999999" customHeight="1" x14ac:dyDescent="0.2">
      <c r="A3" t="s">
        <v>123</v>
      </c>
      <c r="B3" t="s">
        <v>14</v>
      </c>
      <c r="C3" t="s">
        <v>15</v>
      </c>
      <c r="D3" t="s">
        <v>16</v>
      </c>
      <c r="E3" t="s">
        <v>17</v>
      </c>
      <c r="F3" t="s">
        <v>118</v>
      </c>
      <c r="G3" t="s">
        <v>119</v>
      </c>
      <c r="H3" t="s">
        <v>120</v>
      </c>
      <c r="I3" t="s">
        <v>246</v>
      </c>
      <c r="J3" t="s">
        <v>121</v>
      </c>
      <c r="K3" t="s">
        <v>34</v>
      </c>
      <c r="L3" t="s">
        <v>35</v>
      </c>
      <c r="M3" t="s">
        <v>25</v>
      </c>
      <c r="N3" t="s">
        <v>122</v>
      </c>
      <c r="O3" t="s">
        <v>27</v>
      </c>
      <c r="P3" t="s">
        <v>28</v>
      </c>
      <c r="Q3" t="s">
        <v>408</v>
      </c>
      <c r="R3" t="s">
        <v>409</v>
      </c>
      <c r="S3" t="s">
        <v>410</v>
      </c>
      <c r="T3" t="s">
        <v>411</v>
      </c>
      <c r="U3" t="s">
        <v>412</v>
      </c>
      <c r="V3" t="s">
        <v>413</v>
      </c>
      <c r="W3" t="s">
        <v>414</v>
      </c>
      <c r="X3" t="s">
        <v>524</v>
      </c>
      <c r="Y3" s="72" t="s">
        <v>497</v>
      </c>
      <c r="AB3" t="s">
        <v>498</v>
      </c>
      <c r="AD3" t="s">
        <v>498</v>
      </c>
      <c r="AE3" t="s">
        <v>498</v>
      </c>
      <c r="AF3" t="s">
        <v>498</v>
      </c>
      <c r="AG3" t="s">
        <v>498</v>
      </c>
      <c r="AH3" t="s">
        <v>498</v>
      </c>
      <c r="AI3" t="s">
        <v>498</v>
      </c>
      <c r="AJ3" t="s">
        <v>498</v>
      </c>
      <c r="AO3" t="s">
        <v>498</v>
      </c>
      <c r="AP3" t="s">
        <v>498</v>
      </c>
      <c r="AQ3" t="s">
        <v>498</v>
      </c>
      <c r="AR3" t="s">
        <v>498</v>
      </c>
      <c r="AS3" t="s">
        <v>498</v>
      </c>
      <c r="AT3" t="s">
        <v>498</v>
      </c>
      <c r="AU3" t="s">
        <v>498</v>
      </c>
      <c r="AV3" t="s">
        <v>498</v>
      </c>
    </row>
    <row r="4" spans="1:48" ht="20.149999999999999" customHeight="1" x14ac:dyDescent="0.2">
      <c r="A4" t="s">
        <v>129</v>
      </c>
      <c r="B4" t="s">
        <v>14</v>
      </c>
      <c r="C4" t="s">
        <v>15</v>
      </c>
      <c r="D4" t="s">
        <v>16</v>
      </c>
      <c r="E4" t="s">
        <v>17</v>
      </c>
      <c r="F4" t="s">
        <v>124</v>
      </c>
      <c r="G4" t="s">
        <v>125</v>
      </c>
      <c r="H4" t="s">
        <v>126</v>
      </c>
      <c r="I4" t="s">
        <v>32</v>
      </c>
      <c r="J4" t="s">
        <v>33</v>
      </c>
      <c r="K4" t="s">
        <v>34</v>
      </c>
      <c r="L4" t="s">
        <v>127</v>
      </c>
      <c r="M4" t="s">
        <v>25</v>
      </c>
      <c r="N4" t="s">
        <v>128</v>
      </c>
      <c r="O4" t="s">
        <v>27</v>
      </c>
      <c r="P4" t="s">
        <v>28</v>
      </c>
      <c r="Q4" t="s">
        <v>415</v>
      </c>
      <c r="R4" t="s">
        <v>416</v>
      </c>
      <c r="S4" t="s">
        <v>417</v>
      </c>
      <c r="T4" t="s">
        <v>418</v>
      </c>
      <c r="U4" t="s">
        <v>419</v>
      </c>
      <c r="V4" t="s">
        <v>420</v>
      </c>
      <c r="W4" t="s">
        <v>421</v>
      </c>
      <c r="X4" t="s">
        <v>525</v>
      </c>
      <c r="Y4" s="72" t="s">
        <v>497</v>
      </c>
      <c r="AB4" t="s">
        <v>498</v>
      </c>
      <c r="AD4" t="s">
        <v>498</v>
      </c>
      <c r="AE4" t="s">
        <v>498</v>
      </c>
      <c r="AF4" t="s">
        <v>498</v>
      </c>
      <c r="AG4" t="s">
        <v>498</v>
      </c>
      <c r="AH4" t="s">
        <v>498</v>
      </c>
      <c r="AI4" t="s">
        <v>498</v>
      </c>
      <c r="AJ4" t="s">
        <v>498</v>
      </c>
      <c r="AO4" t="s">
        <v>498</v>
      </c>
      <c r="AQ4" t="s">
        <v>498</v>
      </c>
      <c r="AR4" t="s">
        <v>498</v>
      </c>
      <c r="AS4" t="s">
        <v>498</v>
      </c>
    </row>
    <row r="5" spans="1:48" ht="19.5" customHeight="1" x14ac:dyDescent="0.2">
      <c r="A5" t="s">
        <v>168</v>
      </c>
      <c r="B5" t="s">
        <v>14</v>
      </c>
      <c r="C5" t="s">
        <v>15</v>
      </c>
      <c r="D5" t="s">
        <v>16</v>
      </c>
      <c r="E5" t="s">
        <v>17</v>
      </c>
      <c r="F5" t="s">
        <v>165</v>
      </c>
      <c r="G5" t="s">
        <v>228</v>
      </c>
      <c r="H5" t="s">
        <v>229</v>
      </c>
      <c r="I5" t="s">
        <v>230</v>
      </c>
      <c r="J5" t="s">
        <v>231</v>
      </c>
      <c r="K5" t="s">
        <v>166</v>
      </c>
      <c r="L5" t="s">
        <v>232</v>
      </c>
      <c r="M5" t="s">
        <v>233</v>
      </c>
      <c r="N5" t="s">
        <v>167</v>
      </c>
      <c r="O5" t="s">
        <v>27</v>
      </c>
      <c r="P5" t="s">
        <v>28</v>
      </c>
      <c r="Q5" t="s">
        <v>422</v>
      </c>
      <c r="R5" t="s">
        <v>434</v>
      </c>
      <c r="S5" t="s">
        <v>446</v>
      </c>
      <c r="T5" t="s">
        <v>447</v>
      </c>
      <c r="U5" t="s">
        <v>448</v>
      </c>
      <c r="V5" t="s">
        <v>449</v>
      </c>
      <c r="W5" t="s">
        <v>450</v>
      </c>
      <c r="X5" t="s">
        <v>451</v>
      </c>
      <c r="Y5" s="72" t="s">
        <v>497</v>
      </c>
      <c r="AB5" t="s">
        <v>498</v>
      </c>
      <c r="AE5" t="s">
        <v>498</v>
      </c>
      <c r="AF5" t="s">
        <v>498</v>
      </c>
      <c r="AG5" t="s">
        <v>498</v>
      </c>
      <c r="AH5" t="s">
        <v>498</v>
      </c>
      <c r="AI5" t="s">
        <v>498</v>
      </c>
      <c r="AJ5" t="s">
        <v>498</v>
      </c>
      <c r="AO5" t="s">
        <v>498</v>
      </c>
      <c r="AP5" t="s">
        <v>498</v>
      </c>
      <c r="AQ5" t="s">
        <v>498</v>
      </c>
      <c r="AR5" t="s">
        <v>498</v>
      </c>
      <c r="AS5" t="s">
        <v>498</v>
      </c>
    </row>
    <row r="6" spans="1:48" ht="20.149999999999999" customHeight="1" x14ac:dyDescent="0.2">
      <c r="A6" t="s">
        <v>54</v>
      </c>
      <c r="B6" t="s">
        <v>14</v>
      </c>
      <c r="C6" t="s">
        <v>15</v>
      </c>
      <c r="D6" t="s">
        <v>16</v>
      </c>
      <c r="E6" t="s">
        <v>17</v>
      </c>
      <c r="F6" t="s">
        <v>18</v>
      </c>
      <c r="G6" t="s">
        <v>19</v>
      </c>
      <c r="H6" t="s">
        <v>20</v>
      </c>
      <c r="I6" t="s">
        <v>21</v>
      </c>
      <c r="J6" t="s">
        <v>22</v>
      </c>
      <c r="K6" t="s">
        <v>23</v>
      </c>
      <c r="L6" t="s">
        <v>24</v>
      </c>
      <c r="M6" t="s">
        <v>25</v>
      </c>
      <c r="N6" t="s">
        <v>26</v>
      </c>
      <c r="O6" t="s">
        <v>27</v>
      </c>
      <c r="P6" t="s">
        <v>28</v>
      </c>
      <c r="Q6" t="s">
        <v>423</v>
      </c>
      <c r="R6" t="s">
        <v>435</v>
      </c>
      <c r="S6" t="s">
        <v>452</v>
      </c>
      <c r="T6" t="s">
        <v>453</v>
      </c>
      <c r="U6" t="s">
        <v>454</v>
      </c>
      <c r="V6" t="s">
        <v>455</v>
      </c>
      <c r="W6" t="s">
        <v>456</v>
      </c>
      <c r="X6" t="s">
        <v>526</v>
      </c>
      <c r="Y6" s="72" t="s">
        <v>497</v>
      </c>
      <c r="AB6" t="s">
        <v>498</v>
      </c>
      <c r="AC6" t="s">
        <v>498</v>
      </c>
      <c r="AD6" t="s">
        <v>498</v>
      </c>
      <c r="AE6" t="s">
        <v>498</v>
      </c>
      <c r="AF6" t="s">
        <v>498</v>
      </c>
      <c r="AG6" t="s">
        <v>498</v>
      </c>
      <c r="AH6" t="s">
        <v>498</v>
      </c>
      <c r="AI6" t="s">
        <v>498</v>
      </c>
      <c r="AJ6" t="s">
        <v>498</v>
      </c>
      <c r="AP6" t="s">
        <v>498</v>
      </c>
      <c r="AQ6" t="s">
        <v>498</v>
      </c>
      <c r="AR6" t="s">
        <v>498</v>
      </c>
      <c r="AS6" t="s">
        <v>498</v>
      </c>
      <c r="AT6" t="s">
        <v>498</v>
      </c>
      <c r="AU6" t="s">
        <v>498</v>
      </c>
      <c r="AV6" t="s">
        <v>498</v>
      </c>
    </row>
    <row r="7" spans="1:48" ht="20" customHeight="1" x14ac:dyDescent="0.2">
      <c r="A7" t="s">
        <v>136</v>
      </c>
      <c r="B7" t="s">
        <v>14</v>
      </c>
      <c r="C7" t="s">
        <v>15</v>
      </c>
      <c r="D7" t="s">
        <v>16</v>
      </c>
      <c r="E7" t="s">
        <v>17</v>
      </c>
      <c r="F7" t="s">
        <v>130</v>
      </c>
      <c r="G7" t="s">
        <v>131</v>
      </c>
      <c r="H7" t="s">
        <v>132</v>
      </c>
      <c r="I7" t="s">
        <v>133</v>
      </c>
      <c r="J7" t="s">
        <v>134</v>
      </c>
      <c r="K7" t="s">
        <v>135</v>
      </c>
      <c r="L7" t="s">
        <v>35</v>
      </c>
      <c r="M7" t="s">
        <v>25</v>
      </c>
      <c r="N7" t="s">
        <v>26</v>
      </c>
      <c r="O7" t="s">
        <v>27</v>
      </c>
      <c r="P7" t="s">
        <v>28</v>
      </c>
      <c r="Q7" t="s">
        <v>424</v>
      </c>
      <c r="R7" t="s">
        <v>436</v>
      </c>
      <c r="S7" t="s">
        <v>457</v>
      </c>
      <c r="T7" t="s">
        <v>458</v>
      </c>
      <c r="U7" t="s">
        <v>459</v>
      </c>
      <c r="V7" t="s">
        <v>460</v>
      </c>
      <c r="W7" t="s">
        <v>461</v>
      </c>
      <c r="X7" t="s">
        <v>462</v>
      </c>
      <c r="Y7" s="72" t="s">
        <v>497</v>
      </c>
      <c r="AB7" t="s">
        <v>498</v>
      </c>
      <c r="AD7" t="s">
        <v>498</v>
      </c>
      <c r="AG7" t="s">
        <v>498</v>
      </c>
      <c r="AH7" t="s">
        <v>498</v>
      </c>
      <c r="AI7" t="s">
        <v>498</v>
      </c>
      <c r="AJ7" t="s">
        <v>498</v>
      </c>
      <c r="AO7" t="s">
        <v>498</v>
      </c>
      <c r="AQ7" t="s">
        <v>498</v>
      </c>
      <c r="AR7" t="s">
        <v>498</v>
      </c>
      <c r="AS7" t="s">
        <v>498</v>
      </c>
    </row>
    <row r="8" spans="1:48" x14ac:dyDescent="0.2">
      <c r="A8" t="s">
        <v>330</v>
      </c>
      <c r="B8" t="s">
        <v>56</v>
      </c>
      <c r="C8" t="s">
        <v>15</v>
      </c>
      <c r="D8" t="s">
        <v>57</v>
      </c>
      <c r="E8" t="s">
        <v>58</v>
      </c>
      <c r="F8" t="s">
        <v>59</v>
      </c>
      <c r="G8" t="s">
        <v>60</v>
      </c>
      <c r="H8" t="s">
        <v>61</v>
      </c>
      <c r="I8" t="s">
        <v>62</v>
      </c>
      <c r="J8" t="s">
        <v>63</v>
      </c>
      <c r="K8" t="s">
        <v>64</v>
      </c>
      <c r="L8" t="s">
        <v>65</v>
      </c>
      <c r="M8" t="s">
        <v>27</v>
      </c>
      <c r="N8" t="s">
        <v>66</v>
      </c>
      <c r="O8" t="s">
        <v>67</v>
      </c>
      <c r="P8" t="s">
        <v>68</v>
      </c>
      <c r="Q8" t="s">
        <v>425</v>
      </c>
      <c r="R8" t="s">
        <v>437</v>
      </c>
      <c r="S8" t="s">
        <v>606</v>
      </c>
      <c r="T8" t="s">
        <v>607</v>
      </c>
      <c r="U8" t="s">
        <v>608</v>
      </c>
      <c r="V8" t="s">
        <v>609</v>
      </c>
      <c r="W8" t="s">
        <v>610</v>
      </c>
      <c r="X8" t="s">
        <v>527</v>
      </c>
      <c r="Y8" s="72" t="s">
        <v>497</v>
      </c>
      <c r="Z8" t="s">
        <v>498</v>
      </c>
      <c r="AB8" t="s">
        <v>498</v>
      </c>
      <c r="AE8" t="s">
        <v>498</v>
      </c>
      <c r="AF8" t="s">
        <v>498</v>
      </c>
      <c r="AG8" t="s">
        <v>498</v>
      </c>
      <c r="AH8" t="s">
        <v>498</v>
      </c>
      <c r="AI8" t="s">
        <v>498</v>
      </c>
      <c r="AJ8" t="s">
        <v>498</v>
      </c>
      <c r="AL8" t="s">
        <v>498</v>
      </c>
      <c r="AQ8" t="s">
        <v>498</v>
      </c>
      <c r="AR8" t="s">
        <v>498</v>
      </c>
      <c r="AS8" t="s">
        <v>498</v>
      </c>
      <c r="AT8" t="s">
        <v>498</v>
      </c>
      <c r="AU8" t="s">
        <v>498</v>
      </c>
      <c r="AV8" t="s">
        <v>498</v>
      </c>
    </row>
    <row r="9" spans="1:48" ht="20.149999999999999" customHeight="1" x14ac:dyDescent="0.2">
      <c r="A9" t="s">
        <v>164</v>
      </c>
      <c r="B9" t="s">
        <v>150</v>
      </c>
      <c r="C9" t="s">
        <v>151</v>
      </c>
      <c r="D9" t="s">
        <v>152</v>
      </c>
      <c r="E9" t="s">
        <v>153</v>
      </c>
      <c r="F9" t="s">
        <v>154</v>
      </c>
      <c r="G9" t="s">
        <v>155</v>
      </c>
      <c r="H9" t="s">
        <v>227</v>
      </c>
      <c r="I9" t="s">
        <v>156</v>
      </c>
      <c r="J9" t="s">
        <v>157</v>
      </c>
      <c r="K9" t="s">
        <v>158</v>
      </c>
      <c r="L9" t="s">
        <v>159</v>
      </c>
      <c r="M9" t="s">
        <v>160</v>
      </c>
      <c r="N9" t="s">
        <v>161</v>
      </c>
      <c r="O9" t="s">
        <v>162</v>
      </c>
      <c r="P9" t="s">
        <v>163</v>
      </c>
      <c r="Q9" t="s">
        <v>541</v>
      </c>
      <c r="R9" t="s">
        <v>542</v>
      </c>
      <c r="S9" t="s">
        <v>543</v>
      </c>
      <c r="T9" t="s">
        <v>544</v>
      </c>
      <c r="U9" t="s">
        <v>545</v>
      </c>
      <c r="V9" t="s">
        <v>546</v>
      </c>
      <c r="W9" t="s">
        <v>547</v>
      </c>
      <c r="X9" t="s">
        <v>528</v>
      </c>
      <c r="Y9" s="72" t="s">
        <v>497</v>
      </c>
      <c r="Z9" t="s">
        <v>498</v>
      </c>
      <c r="AC9" t="s">
        <v>498</v>
      </c>
      <c r="AD9" t="s">
        <v>498</v>
      </c>
      <c r="AE9" t="s">
        <v>498</v>
      </c>
      <c r="AI9" t="s">
        <v>498</v>
      </c>
      <c r="AJ9" t="s">
        <v>498</v>
      </c>
      <c r="AK9" t="s">
        <v>498</v>
      </c>
      <c r="AL9" t="s">
        <v>498</v>
      </c>
      <c r="AM9" t="s">
        <v>498</v>
      </c>
      <c r="AN9" t="s">
        <v>498</v>
      </c>
      <c r="AO9" t="s">
        <v>498</v>
      </c>
      <c r="AP9" t="s">
        <v>498</v>
      </c>
      <c r="AQ9" t="s">
        <v>498</v>
      </c>
      <c r="AR9" t="s">
        <v>498</v>
      </c>
      <c r="AS9" t="s">
        <v>498</v>
      </c>
      <c r="AT9" t="s">
        <v>498</v>
      </c>
      <c r="AU9" t="s">
        <v>498</v>
      </c>
      <c r="AV9" t="s">
        <v>498</v>
      </c>
    </row>
    <row r="10" spans="1:48" ht="20.149999999999999" customHeight="1" x14ac:dyDescent="0.2">
      <c r="A10" t="s">
        <v>117</v>
      </c>
      <c r="B10" t="s">
        <v>14</v>
      </c>
      <c r="C10" t="s">
        <v>15</v>
      </c>
      <c r="D10" t="s">
        <v>16</v>
      </c>
      <c r="E10" t="s">
        <v>17</v>
      </c>
      <c r="F10" t="s">
        <v>111</v>
      </c>
      <c r="G10" t="s">
        <v>112</v>
      </c>
      <c r="H10" t="s">
        <v>113</v>
      </c>
      <c r="I10" t="s">
        <v>114</v>
      </c>
      <c r="J10" t="s">
        <v>115</v>
      </c>
      <c r="K10" t="s">
        <v>116</v>
      </c>
      <c r="L10" t="s">
        <v>35</v>
      </c>
      <c r="M10" t="s">
        <v>25</v>
      </c>
      <c r="N10" t="s">
        <v>26</v>
      </c>
      <c r="O10" t="s">
        <v>27</v>
      </c>
      <c r="P10" t="s">
        <v>28</v>
      </c>
      <c r="Q10" t="s">
        <v>548</v>
      </c>
      <c r="R10" t="s">
        <v>549</v>
      </c>
      <c r="S10" t="s">
        <v>551</v>
      </c>
      <c r="T10" t="s">
        <v>553</v>
      </c>
      <c r="U10" t="s">
        <v>555</v>
      </c>
      <c r="V10" t="s">
        <v>557</v>
      </c>
      <c r="W10" t="s">
        <v>559</v>
      </c>
      <c r="X10" t="s">
        <v>529</v>
      </c>
      <c r="Y10" s="72" t="s">
        <v>497</v>
      </c>
      <c r="AB10" t="s">
        <v>498</v>
      </c>
      <c r="AD10" t="s">
        <v>498</v>
      </c>
      <c r="AE10" t="s">
        <v>498</v>
      </c>
      <c r="AF10" t="s">
        <v>498</v>
      </c>
      <c r="AG10" t="s">
        <v>498</v>
      </c>
      <c r="AH10" t="s">
        <v>498</v>
      </c>
      <c r="AI10" t="s">
        <v>498</v>
      </c>
      <c r="AJ10" t="s">
        <v>498</v>
      </c>
      <c r="AP10" t="s">
        <v>498</v>
      </c>
      <c r="AQ10" t="s">
        <v>498</v>
      </c>
      <c r="AS10" t="s">
        <v>498</v>
      </c>
      <c r="AT10" t="s">
        <v>498</v>
      </c>
      <c r="AU10" t="s">
        <v>498</v>
      </c>
      <c r="AV10" t="s">
        <v>498</v>
      </c>
    </row>
    <row r="11" spans="1:48" ht="20.149999999999999" customHeight="1" x14ac:dyDescent="0.2">
      <c r="A11" t="s">
        <v>110</v>
      </c>
      <c r="B11" t="s">
        <v>14</v>
      </c>
      <c r="C11" t="s">
        <v>15</v>
      </c>
      <c r="D11" t="s">
        <v>16</v>
      </c>
      <c r="E11" t="s">
        <v>17</v>
      </c>
      <c r="F11" t="s">
        <v>104</v>
      </c>
      <c r="G11" t="s">
        <v>105</v>
      </c>
      <c r="H11" t="s">
        <v>106</v>
      </c>
      <c r="I11" t="s">
        <v>107</v>
      </c>
      <c r="J11" t="s">
        <v>108</v>
      </c>
      <c r="K11" t="s">
        <v>109</v>
      </c>
      <c r="L11" t="s">
        <v>35</v>
      </c>
      <c r="M11" t="s">
        <v>25</v>
      </c>
      <c r="N11" t="s">
        <v>26</v>
      </c>
      <c r="O11" t="s">
        <v>27</v>
      </c>
      <c r="P11" t="s">
        <v>28</v>
      </c>
      <c r="Q11" t="s">
        <v>425</v>
      </c>
      <c r="R11" t="s">
        <v>550</v>
      </c>
      <c r="S11" t="s">
        <v>552</v>
      </c>
      <c r="T11" t="s">
        <v>554</v>
      </c>
      <c r="U11" t="s">
        <v>556</v>
      </c>
      <c r="V11" t="s">
        <v>558</v>
      </c>
      <c r="W11" t="s">
        <v>560</v>
      </c>
      <c r="X11" t="s">
        <v>530</v>
      </c>
      <c r="Y11" s="72" t="s">
        <v>497</v>
      </c>
      <c r="AB11" t="s">
        <v>498</v>
      </c>
      <c r="AD11" t="s">
        <v>498</v>
      </c>
      <c r="AE11" t="s">
        <v>498</v>
      </c>
      <c r="AF11" t="s">
        <v>498</v>
      </c>
      <c r="AG11" t="s">
        <v>498</v>
      </c>
      <c r="AH11" t="s">
        <v>498</v>
      </c>
      <c r="AI11" t="s">
        <v>498</v>
      </c>
      <c r="AJ11" t="s">
        <v>498</v>
      </c>
      <c r="AP11" t="s">
        <v>498</v>
      </c>
      <c r="AQ11" t="s">
        <v>498</v>
      </c>
      <c r="AR11" t="s">
        <v>498</v>
      </c>
      <c r="AS11" t="s">
        <v>498</v>
      </c>
      <c r="AT11" t="s">
        <v>498</v>
      </c>
      <c r="AU11" t="s">
        <v>498</v>
      </c>
    </row>
    <row r="12" spans="1:48" ht="20.149999999999999" customHeight="1" x14ac:dyDescent="0.2">
      <c r="A12" t="s">
        <v>140</v>
      </c>
      <c r="B12" t="s">
        <v>14</v>
      </c>
      <c r="C12" t="s">
        <v>15</v>
      </c>
      <c r="D12" t="s">
        <v>218</v>
      </c>
      <c r="E12" t="s">
        <v>219</v>
      </c>
      <c r="F12" t="s">
        <v>17</v>
      </c>
      <c r="G12" t="s">
        <v>220</v>
      </c>
      <c r="H12" t="s">
        <v>221</v>
      </c>
      <c r="I12" t="s">
        <v>222</v>
      </c>
      <c r="J12" t="s">
        <v>138</v>
      </c>
      <c r="K12" t="s">
        <v>223</v>
      </c>
      <c r="L12" t="s">
        <v>139</v>
      </c>
      <c r="M12" t="s">
        <v>224</v>
      </c>
      <c r="N12" t="s">
        <v>137</v>
      </c>
      <c r="O12" t="s">
        <v>225</v>
      </c>
      <c r="P12" t="s">
        <v>226</v>
      </c>
      <c r="Q12" t="s">
        <v>426</v>
      </c>
      <c r="R12" t="s">
        <v>438</v>
      </c>
      <c r="S12" t="s">
        <v>463</v>
      </c>
      <c r="T12" t="s">
        <v>464</v>
      </c>
      <c r="U12" t="s">
        <v>465</v>
      </c>
      <c r="V12" t="s">
        <v>466</v>
      </c>
      <c r="W12" t="s">
        <v>467</v>
      </c>
      <c r="X12" t="s">
        <v>531</v>
      </c>
      <c r="Y12" s="72" t="s">
        <v>497</v>
      </c>
      <c r="AC12" t="s">
        <v>498</v>
      </c>
      <c r="AF12" t="s">
        <v>498</v>
      </c>
      <c r="AG12" t="s">
        <v>498</v>
      </c>
      <c r="AH12" t="s">
        <v>498</v>
      </c>
      <c r="AI12" t="s">
        <v>498</v>
      </c>
      <c r="AJ12" t="s">
        <v>498</v>
      </c>
      <c r="AK12" t="s">
        <v>498</v>
      </c>
      <c r="AL12" t="s">
        <v>498</v>
      </c>
      <c r="AM12" t="s">
        <v>498</v>
      </c>
      <c r="AO12" t="s">
        <v>498</v>
      </c>
      <c r="AP12" t="s">
        <v>498</v>
      </c>
      <c r="AQ12" t="s">
        <v>498</v>
      </c>
      <c r="AU12" t="s">
        <v>498</v>
      </c>
      <c r="AV12" t="s">
        <v>498</v>
      </c>
    </row>
    <row r="13" spans="1:48" ht="20.149999999999999" customHeight="1" x14ac:dyDescent="0.2">
      <c r="A13" t="s">
        <v>149</v>
      </c>
      <c r="B13" t="s">
        <v>141</v>
      </c>
      <c r="C13" t="s">
        <v>142</v>
      </c>
      <c r="D13" t="s">
        <v>16</v>
      </c>
      <c r="E13" t="s">
        <v>143</v>
      </c>
      <c r="F13" t="s">
        <v>144</v>
      </c>
      <c r="G13" t="s">
        <v>248</v>
      </c>
      <c r="H13" t="s">
        <v>145</v>
      </c>
      <c r="I13" t="s">
        <v>146</v>
      </c>
      <c r="J13" t="s">
        <v>147</v>
      </c>
      <c r="K13" t="s">
        <v>34</v>
      </c>
      <c r="L13" t="s">
        <v>35</v>
      </c>
      <c r="M13" t="s">
        <v>313</v>
      </c>
      <c r="N13" t="s">
        <v>26</v>
      </c>
      <c r="O13" t="s">
        <v>314</v>
      </c>
      <c r="P13" t="s">
        <v>148</v>
      </c>
      <c r="Q13" t="s">
        <v>427</v>
      </c>
      <c r="R13" t="s">
        <v>439</v>
      </c>
      <c r="S13" t="s">
        <v>468</v>
      </c>
      <c r="T13" t="s">
        <v>469</v>
      </c>
      <c r="U13" t="s">
        <v>470</v>
      </c>
      <c r="V13" t="s">
        <v>471</v>
      </c>
      <c r="W13" t="s">
        <v>472</v>
      </c>
      <c r="X13" t="s">
        <v>532</v>
      </c>
      <c r="Y13" s="72" t="s">
        <v>497</v>
      </c>
      <c r="Z13" t="s">
        <v>498</v>
      </c>
      <c r="AA13" t="s">
        <v>498</v>
      </c>
      <c r="AB13" t="s">
        <v>498</v>
      </c>
      <c r="AC13" t="s">
        <v>498</v>
      </c>
      <c r="AF13" t="s">
        <v>498</v>
      </c>
      <c r="AG13" t="s">
        <v>498</v>
      </c>
      <c r="AH13" t="s">
        <v>498</v>
      </c>
      <c r="AI13" t="s">
        <v>498</v>
      </c>
      <c r="AJ13" t="s">
        <v>498</v>
      </c>
      <c r="AN13" t="s">
        <v>498</v>
      </c>
    </row>
    <row r="14" spans="1:48" ht="20.149999999999999" customHeight="1" x14ac:dyDescent="0.2">
      <c r="A14" t="s">
        <v>103</v>
      </c>
      <c r="B14" t="s">
        <v>91</v>
      </c>
      <c r="C14" t="s">
        <v>92</v>
      </c>
      <c r="D14" t="s">
        <v>93</v>
      </c>
      <c r="E14" t="s">
        <v>94</v>
      </c>
      <c r="F14" t="s">
        <v>95</v>
      </c>
      <c r="G14" t="s">
        <v>96</v>
      </c>
      <c r="H14" t="s">
        <v>97</v>
      </c>
      <c r="I14" t="s">
        <v>98</v>
      </c>
      <c r="J14" t="s">
        <v>99</v>
      </c>
      <c r="K14" t="s">
        <v>100</v>
      </c>
      <c r="L14" t="s">
        <v>101</v>
      </c>
      <c r="M14" t="s">
        <v>102</v>
      </c>
      <c r="N14" t="s">
        <v>26</v>
      </c>
      <c r="O14" t="s">
        <v>27</v>
      </c>
      <c r="P14" t="s">
        <v>28</v>
      </c>
      <c r="Q14" t="s">
        <v>428</v>
      </c>
      <c r="R14" t="s">
        <v>440</v>
      </c>
      <c r="S14" t="s">
        <v>463</v>
      </c>
      <c r="T14" t="s">
        <v>464</v>
      </c>
      <c r="U14" t="s">
        <v>473</v>
      </c>
      <c r="V14" t="s">
        <v>474</v>
      </c>
      <c r="W14" t="s">
        <v>467</v>
      </c>
      <c r="X14" t="s">
        <v>533</v>
      </c>
      <c r="Y14" s="72" t="s">
        <v>497</v>
      </c>
      <c r="AE14" t="s">
        <v>498</v>
      </c>
      <c r="AJ14" t="s">
        <v>498</v>
      </c>
      <c r="AO14" t="s">
        <v>498</v>
      </c>
    </row>
    <row r="15" spans="1:48" ht="20.149999999999999" customHeight="1" x14ac:dyDescent="0.2">
      <c r="A15" t="s">
        <v>73</v>
      </c>
      <c r="B15" t="s">
        <v>207</v>
      </c>
      <c r="C15" t="s">
        <v>69</v>
      </c>
      <c r="D15" t="s">
        <v>208</v>
      </c>
      <c r="E15" t="s">
        <v>209</v>
      </c>
      <c r="F15" t="s">
        <v>210</v>
      </c>
      <c r="G15" t="s">
        <v>211</v>
      </c>
      <c r="H15" t="s">
        <v>70</v>
      </c>
      <c r="I15" t="s">
        <v>212</v>
      </c>
      <c r="J15" t="s">
        <v>213</v>
      </c>
      <c r="K15" t="s">
        <v>214</v>
      </c>
      <c r="L15" t="s">
        <v>215</v>
      </c>
      <c r="M15" t="s">
        <v>216</v>
      </c>
      <c r="N15" t="s">
        <v>217</v>
      </c>
      <c r="O15" t="s">
        <v>71</v>
      </c>
      <c r="P15" t="s">
        <v>72</v>
      </c>
      <c r="Q15" t="s">
        <v>429</v>
      </c>
      <c r="R15" t="s">
        <v>441</v>
      </c>
      <c r="S15" t="s">
        <v>475</v>
      </c>
      <c r="T15" t="s">
        <v>476</v>
      </c>
      <c r="U15" t="s">
        <v>477</v>
      </c>
      <c r="V15" t="s">
        <v>478</v>
      </c>
      <c r="W15" t="s">
        <v>479</v>
      </c>
      <c r="X15" t="s">
        <v>534</v>
      </c>
      <c r="Y15" s="72" t="s">
        <v>497</v>
      </c>
      <c r="AB15" t="s">
        <v>498</v>
      </c>
      <c r="AF15" t="s">
        <v>498</v>
      </c>
      <c r="AG15" t="s">
        <v>498</v>
      </c>
      <c r="AI15" t="s">
        <v>498</v>
      </c>
      <c r="AJ15" t="s">
        <v>498</v>
      </c>
      <c r="AK15" t="s">
        <v>498</v>
      </c>
      <c r="AL15" t="s">
        <v>498</v>
      </c>
      <c r="AM15" t="s">
        <v>498</v>
      </c>
      <c r="AN15" t="s">
        <v>498</v>
      </c>
      <c r="AO15" t="s">
        <v>498</v>
      </c>
      <c r="AP15" t="s">
        <v>498</v>
      </c>
      <c r="AQ15" t="s">
        <v>498</v>
      </c>
      <c r="AR15" t="s">
        <v>498</v>
      </c>
      <c r="AS15" t="s">
        <v>498</v>
      </c>
      <c r="AT15" t="s">
        <v>498</v>
      </c>
      <c r="AU15" t="s">
        <v>498</v>
      </c>
      <c r="AV15" t="s">
        <v>498</v>
      </c>
    </row>
    <row r="16" spans="1:48" ht="20.149999999999999" customHeight="1" x14ac:dyDescent="0.2">
      <c r="A16" t="s">
        <v>192</v>
      </c>
      <c r="B16" t="s">
        <v>183</v>
      </c>
      <c r="C16" t="s">
        <v>187</v>
      </c>
      <c r="D16" t="s">
        <v>327</v>
      </c>
      <c r="E16" t="s">
        <v>188</v>
      </c>
      <c r="F16" t="s">
        <v>328</v>
      </c>
      <c r="G16" t="s">
        <v>186</v>
      </c>
      <c r="H16" t="s">
        <v>184</v>
      </c>
      <c r="I16" t="s">
        <v>28</v>
      </c>
      <c r="J16" t="s">
        <v>189</v>
      </c>
      <c r="K16" t="s">
        <v>27</v>
      </c>
      <c r="L16" t="s">
        <v>191</v>
      </c>
      <c r="M16" t="s">
        <v>315</v>
      </c>
      <c r="N16" t="s">
        <v>185</v>
      </c>
      <c r="O16" t="s">
        <v>190</v>
      </c>
      <c r="P16" t="s">
        <v>234</v>
      </c>
      <c r="Q16" t="s">
        <v>430</v>
      </c>
      <c r="R16" t="s">
        <v>442</v>
      </c>
      <c r="S16" t="s">
        <v>484</v>
      </c>
      <c r="T16" t="s">
        <v>483</v>
      </c>
      <c r="U16" t="s">
        <v>482</v>
      </c>
      <c r="V16" t="s">
        <v>481</v>
      </c>
      <c r="W16" t="s">
        <v>480</v>
      </c>
      <c r="X16" t="s">
        <v>535</v>
      </c>
      <c r="Y16" s="72" t="s">
        <v>497</v>
      </c>
      <c r="Z16" t="s">
        <v>498</v>
      </c>
      <c r="AE16" t="s">
        <v>498</v>
      </c>
      <c r="AH16" t="s">
        <v>498</v>
      </c>
      <c r="AI16" t="s">
        <v>498</v>
      </c>
      <c r="AL16" t="s">
        <v>498</v>
      </c>
      <c r="AO16" t="s">
        <v>498</v>
      </c>
      <c r="AP16" t="s">
        <v>498</v>
      </c>
      <c r="AQ16" t="s">
        <v>498</v>
      </c>
      <c r="AR16" t="s">
        <v>498</v>
      </c>
      <c r="AS16" t="s">
        <v>498</v>
      </c>
      <c r="AT16" t="s">
        <v>498</v>
      </c>
      <c r="AU16" t="s">
        <v>498</v>
      </c>
      <c r="AV16" t="s">
        <v>498</v>
      </c>
    </row>
    <row r="17" spans="1:48" ht="20.149999999999999" customHeight="1" x14ac:dyDescent="0.2">
      <c r="A17" t="s">
        <v>182</v>
      </c>
      <c r="B17" t="s">
        <v>169</v>
      </c>
      <c r="C17" t="s">
        <v>170</v>
      </c>
      <c r="D17" t="s">
        <v>171</v>
      </c>
      <c r="E17" t="s">
        <v>172</v>
      </c>
      <c r="F17" t="s">
        <v>173</v>
      </c>
      <c r="G17" t="s">
        <v>174</v>
      </c>
      <c r="H17" t="s">
        <v>329</v>
      </c>
      <c r="I17" t="s">
        <v>175</v>
      </c>
      <c r="J17" t="s">
        <v>176</v>
      </c>
      <c r="K17" t="s">
        <v>177</v>
      </c>
      <c r="L17" t="s">
        <v>178</v>
      </c>
      <c r="M17" t="s">
        <v>179</v>
      </c>
      <c r="N17" t="s">
        <v>316</v>
      </c>
      <c r="O17" t="s">
        <v>180</v>
      </c>
      <c r="P17" t="s">
        <v>181</v>
      </c>
      <c r="Q17" t="s">
        <v>431</v>
      </c>
      <c r="R17" t="s">
        <v>443</v>
      </c>
      <c r="S17" t="s">
        <v>485</v>
      </c>
      <c r="T17" t="s">
        <v>486</v>
      </c>
      <c r="U17" t="s">
        <v>487</v>
      </c>
      <c r="V17" t="s">
        <v>488</v>
      </c>
      <c r="W17" t="s">
        <v>489</v>
      </c>
      <c r="X17" t="s">
        <v>536</v>
      </c>
      <c r="Y17" s="72" t="s">
        <v>497</v>
      </c>
      <c r="Z17" t="s">
        <v>498</v>
      </c>
      <c r="AA17" t="s">
        <v>498</v>
      </c>
      <c r="AC17" t="s">
        <v>498</v>
      </c>
      <c r="AD17" t="s">
        <v>498</v>
      </c>
      <c r="AE17" t="s">
        <v>498</v>
      </c>
      <c r="AF17" t="s">
        <v>498</v>
      </c>
      <c r="AG17" t="s">
        <v>498</v>
      </c>
      <c r="AH17" t="s">
        <v>498</v>
      </c>
      <c r="AI17" t="s">
        <v>498</v>
      </c>
      <c r="AJ17" t="s">
        <v>498</v>
      </c>
      <c r="AK17" t="s">
        <v>498</v>
      </c>
      <c r="AL17" t="s">
        <v>498</v>
      </c>
      <c r="AO17" t="s">
        <v>498</v>
      </c>
      <c r="AP17" t="s">
        <v>498</v>
      </c>
      <c r="AQ17" t="s">
        <v>498</v>
      </c>
      <c r="AR17" t="s">
        <v>498</v>
      </c>
    </row>
    <row r="18" spans="1:48" ht="20.149999999999999" customHeight="1" x14ac:dyDescent="0.2">
      <c r="A18" t="s">
        <v>206</v>
      </c>
      <c r="B18" t="s">
        <v>14</v>
      </c>
      <c r="C18" t="s">
        <v>15</v>
      </c>
      <c r="D18" t="s">
        <v>16</v>
      </c>
      <c r="E18" t="s">
        <v>201</v>
      </c>
      <c r="F18" t="s">
        <v>202</v>
      </c>
      <c r="G18" t="s">
        <v>203</v>
      </c>
      <c r="H18" t="s">
        <v>204</v>
      </c>
      <c r="I18" t="s">
        <v>32</v>
      </c>
      <c r="J18" t="s">
        <v>33</v>
      </c>
      <c r="K18" t="s">
        <v>34</v>
      </c>
      <c r="L18" t="s">
        <v>35</v>
      </c>
      <c r="M18" t="s">
        <v>25</v>
      </c>
      <c r="N18" t="s">
        <v>205</v>
      </c>
      <c r="O18" t="s">
        <v>27</v>
      </c>
      <c r="P18" t="s">
        <v>28</v>
      </c>
      <c r="Q18" t="s">
        <v>432</v>
      </c>
      <c r="R18" t="s">
        <v>444</v>
      </c>
      <c r="S18" t="s">
        <v>494</v>
      </c>
      <c r="T18" t="s">
        <v>493</v>
      </c>
      <c r="U18" t="s">
        <v>492</v>
      </c>
      <c r="V18" t="s">
        <v>491</v>
      </c>
      <c r="W18" t="s">
        <v>490</v>
      </c>
      <c r="X18" t="s">
        <v>537</v>
      </c>
      <c r="Y18" s="72" t="s">
        <v>497</v>
      </c>
      <c r="AB18" t="s">
        <v>498</v>
      </c>
      <c r="AD18" t="s">
        <v>498</v>
      </c>
      <c r="AE18" t="s">
        <v>498</v>
      </c>
      <c r="AF18" t="s">
        <v>498</v>
      </c>
      <c r="AG18" t="s">
        <v>498</v>
      </c>
      <c r="AH18" t="s">
        <v>498</v>
      </c>
      <c r="AI18" t="s">
        <v>498</v>
      </c>
      <c r="AJ18" t="s">
        <v>498</v>
      </c>
      <c r="AR18" t="s">
        <v>498</v>
      </c>
      <c r="AT18" t="s">
        <v>498</v>
      </c>
    </row>
    <row r="19" spans="1:48" ht="20.149999999999999" customHeight="1" x14ac:dyDescent="0.2">
      <c r="A19" t="s">
        <v>200</v>
      </c>
      <c r="B19" t="s">
        <v>194</v>
      </c>
      <c r="C19" t="s">
        <v>195</v>
      </c>
      <c r="D19" t="s">
        <v>323</v>
      </c>
      <c r="E19" t="s">
        <v>319</v>
      </c>
      <c r="F19" t="s">
        <v>320</v>
      </c>
      <c r="G19" t="s">
        <v>196</v>
      </c>
      <c r="H19" t="s">
        <v>197</v>
      </c>
      <c r="I19" t="s">
        <v>198</v>
      </c>
      <c r="J19" t="s">
        <v>199</v>
      </c>
      <c r="K19" t="s">
        <v>317</v>
      </c>
      <c r="L19" t="s">
        <v>326</v>
      </c>
      <c r="M19" t="s">
        <v>321</v>
      </c>
      <c r="N19" t="s">
        <v>324</v>
      </c>
      <c r="O19" t="s">
        <v>322</v>
      </c>
      <c r="P19" t="s">
        <v>325</v>
      </c>
      <c r="Q19" t="s">
        <v>433</v>
      </c>
      <c r="R19" t="s">
        <v>445</v>
      </c>
      <c r="S19" t="s">
        <v>561</v>
      </c>
      <c r="T19" t="s">
        <v>562</v>
      </c>
      <c r="U19" t="s">
        <v>563</v>
      </c>
      <c r="V19" t="s">
        <v>564</v>
      </c>
      <c r="W19" t="s">
        <v>565</v>
      </c>
      <c r="X19" t="s">
        <v>538</v>
      </c>
      <c r="Y19" s="72" t="s">
        <v>497</v>
      </c>
      <c r="AG19" t="s">
        <v>498</v>
      </c>
      <c r="AH19" t="s">
        <v>498</v>
      </c>
      <c r="AI19" t="s">
        <v>498</v>
      </c>
      <c r="AO19" t="s">
        <v>498</v>
      </c>
      <c r="AR19" t="s">
        <v>498</v>
      </c>
      <c r="AS19" t="s">
        <v>498</v>
      </c>
    </row>
    <row r="20" spans="1:48" ht="20.149999999999999" customHeight="1" x14ac:dyDescent="0.2">
      <c r="A20" t="s">
        <v>193</v>
      </c>
      <c r="B20" t="s">
        <v>74</v>
      </c>
      <c r="C20" t="s">
        <v>75</v>
      </c>
      <c r="D20" t="s">
        <v>76</v>
      </c>
      <c r="E20" t="s">
        <v>77</v>
      </c>
      <c r="F20" t="s">
        <v>78</v>
      </c>
      <c r="G20" t="s">
        <v>79</v>
      </c>
      <c r="H20" t="s">
        <v>80</v>
      </c>
      <c r="I20" t="s">
        <v>81</v>
      </c>
      <c r="J20" t="s">
        <v>82</v>
      </c>
      <c r="K20" t="s">
        <v>83</v>
      </c>
      <c r="L20" t="s">
        <v>84</v>
      </c>
      <c r="M20" t="s">
        <v>85</v>
      </c>
      <c r="N20" t="s">
        <v>86</v>
      </c>
      <c r="O20" t="s">
        <v>87</v>
      </c>
      <c r="P20" t="s">
        <v>88</v>
      </c>
      <c r="Q20" t="s">
        <v>394</v>
      </c>
      <c r="R20" t="s">
        <v>395</v>
      </c>
      <c r="S20" t="s">
        <v>396</v>
      </c>
      <c r="T20" t="s">
        <v>397</v>
      </c>
      <c r="U20" t="s">
        <v>398</v>
      </c>
      <c r="V20" t="s">
        <v>399</v>
      </c>
      <c r="W20" t="s">
        <v>400</v>
      </c>
      <c r="X20" t="s">
        <v>539</v>
      </c>
      <c r="Y20" s="72" t="s">
        <v>497</v>
      </c>
      <c r="AD20" t="s">
        <v>498</v>
      </c>
      <c r="AE20" t="s">
        <v>498</v>
      </c>
      <c r="AF20" t="s">
        <v>498</v>
      </c>
      <c r="AI20" t="s">
        <v>498</v>
      </c>
      <c r="AO20" t="s">
        <v>498</v>
      </c>
      <c r="AP20" t="s">
        <v>498</v>
      </c>
      <c r="AQ20" t="s">
        <v>498</v>
      </c>
      <c r="AR20" t="s">
        <v>498</v>
      </c>
      <c r="AS20" t="s">
        <v>498</v>
      </c>
      <c r="AT20" t="s">
        <v>498</v>
      </c>
      <c r="AU20" t="s">
        <v>498</v>
      </c>
      <c r="AV20" t="s">
        <v>498</v>
      </c>
    </row>
    <row r="21" spans="1:48" ht="20.149999999999999" customHeight="1" x14ac:dyDescent="0.2">
      <c r="A21" t="s">
        <v>90</v>
      </c>
      <c r="B21" t="s">
        <v>74</v>
      </c>
      <c r="C21" t="s">
        <v>75</v>
      </c>
      <c r="D21" t="s">
        <v>76</v>
      </c>
      <c r="E21" t="s">
        <v>77</v>
      </c>
      <c r="F21" t="s">
        <v>78</v>
      </c>
      <c r="G21" t="s">
        <v>79</v>
      </c>
      <c r="H21" t="s">
        <v>80</v>
      </c>
      <c r="I21" t="s">
        <v>81</v>
      </c>
      <c r="J21" t="s">
        <v>82</v>
      </c>
      <c r="K21" t="s">
        <v>83</v>
      </c>
      <c r="L21" t="s">
        <v>84</v>
      </c>
      <c r="M21" t="s">
        <v>85</v>
      </c>
      <c r="N21" t="s">
        <v>86</v>
      </c>
      <c r="O21" t="s">
        <v>87</v>
      </c>
      <c r="P21" t="s">
        <v>88</v>
      </c>
      <c r="Q21" t="s">
        <v>387</v>
      </c>
      <c r="R21" t="s">
        <v>388</v>
      </c>
      <c r="S21" t="s">
        <v>389</v>
      </c>
      <c r="T21" t="s">
        <v>390</v>
      </c>
      <c r="U21" t="s">
        <v>391</v>
      </c>
      <c r="V21" t="s">
        <v>392</v>
      </c>
      <c r="W21" t="s">
        <v>393</v>
      </c>
      <c r="X21" t="s">
        <v>318</v>
      </c>
      <c r="Y21" s="72" t="s">
        <v>497</v>
      </c>
      <c r="AD21" t="s">
        <v>498</v>
      </c>
      <c r="AE21" t="s">
        <v>498</v>
      </c>
      <c r="AF21" t="s">
        <v>498</v>
      </c>
      <c r="AI21" t="s">
        <v>498</v>
      </c>
      <c r="AO21" t="s">
        <v>498</v>
      </c>
      <c r="AP21" t="s">
        <v>498</v>
      </c>
      <c r="AQ21" t="s">
        <v>498</v>
      </c>
      <c r="AR21" t="s">
        <v>498</v>
      </c>
      <c r="AS21" t="s">
        <v>498</v>
      </c>
      <c r="AT21" t="s">
        <v>498</v>
      </c>
      <c r="AU21" t="s">
        <v>498</v>
      </c>
      <c r="AV21" t="s">
        <v>498</v>
      </c>
    </row>
    <row r="22" spans="1:48" ht="20.149999999999999" customHeight="1" x14ac:dyDescent="0.2">
      <c r="A22" t="s">
        <v>89</v>
      </c>
      <c r="B22" t="s">
        <v>74</v>
      </c>
      <c r="C22" t="s">
        <v>75</v>
      </c>
      <c r="D22" t="s">
        <v>76</v>
      </c>
      <c r="E22" t="s">
        <v>77</v>
      </c>
      <c r="F22" t="s">
        <v>78</v>
      </c>
      <c r="G22" t="s">
        <v>79</v>
      </c>
      <c r="H22" t="s">
        <v>80</v>
      </c>
      <c r="I22" t="s">
        <v>81</v>
      </c>
      <c r="J22" t="s">
        <v>82</v>
      </c>
      <c r="K22" t="s">
        <v>83</v>
      </c>
      <c r="L22" t="s">
        <v>84</v>
      </c>
      <c r="M22" t="s">
        <v>85</v>
      </c>
      <c r="N22" t="s">
        <v>86</v>
      </c>
      <c r="O22" t="s">
        <v>87</v>
      </c>
      <c r="P22" t="s">
        <v>88</v>
      </c>
      <c r="Q22" s="4" t="s">
        <v>380</v>
      </c>
      <c r="R22" s="4" t="s">
        <v>381</v>
      </c>
      <c r="S22" s="4" t="s">
        <v>382</v>
      </c>
      <c r="T22" s="4" t="s">
        <v>383</v>
      </c>
      <c r="U22" s="4" t="s">
        <v>384</v>
      </c>
      <c r="V22" s="4" t="s">
        <v>385</v>
      </c>
      <c r="W22" s="4" t="s">
        <v>386</v>
      </c>
      <c r="X22" s="4" t="s">
        <v>540</v>
      </c>
      <c r="Y22" s="72" t="s">
        <v>497</v>
      </c>
      <c r="AD22" t="s">
        <v>498</v>
      </c>
      <c r="AE22" t="s">
        <v>498</v>
      </c>
      <c r="AF22" t="s">
        <v>498</v>
      </c>
      <c r="AI22" t="s">
        <v>498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様式1 開講予定</vt:lpstr>
      <vt:lpstr>様式2 教育施設・教材・教育機器</vt:lpstr>
      <vt:lpstr>様式3　収支</vt:lpstr>
      <vt:lpstr>様式4　講師リスト</vt:lpstr>
      <vt:lpstr>様式5　担当科目講師の経歴</vt:lpstr>
      <vt:lpstr>様式6 提出資料一覧・チェックリスト（連絡票）</vt:lpstr>
      <vt:lpstr>Sheet3</vt:lpstr>
      <vt:lpstr>Sheet1</vt:lpstr>
      <vt:lpstr>Sheet2</vt:lpstr>
      <vt:lpstr>'様式1 開講予定'!Print_Area</vt:lpstr>
      <vt:lpstr>'様式2 教育施設・教材・教育機器'!Print_Area</vt:lpstr>
      <vt:lpstr>'様式3　収支'!Print_Area</vt:lpstr>
      <vt:lpstr>'様式4　講師リスト'!Print_Area</vt:lpstr>
      <vt:lpstr>'様式6 提出資料一覧・チェックリスト（連絡票）'!Print_Area</vt:lpstr>
      <vt:lpstr>'様式3　収支'!Print_Titles</vt:lpstr>
      <vt:lpstr>'様式4　講師リスト'!Print_Titles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2024-07-30T02:00:44Z</dcterms:created>
  <dcterms:modified xsi:type="dcterms:W3CDTF">2025-07-22T04:23:59Z</dcterms:modified>
  <cp:category/>
  <cp:contentStatus/>
</cp:coreProperties>
</file>